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1E9BB539-51A5-4206-85F6-1E8FD2ABC7E2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7" i="3" l="1"/>
  <c r="E326" i="3" l="1"/>
  <c r="E325" i="3" l="1"/>
  <c r="E324" i="3" l="1"/>
  <c r="E323" i="3" l="1"/>
  <c r="E322" i="3" l="1"/>
  <c r="E321" i="3" l="1"/>
  <c r="E320" i="3" l="1"/>
  <c r="E319" i="3" l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<sst xmlns="http://schemas.openxmlformats.org/spreadsheetml/2006/main" count="70" uniqueCount="49">
  <si>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</si>
  <si>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</si>
  <si>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</si>
  <si>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</si>
  <si>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</si>
  <si>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</si>
  <si>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</si>
  <si>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</si>
  <si>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</si>
  <si>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</si>
  <si>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</si>
  <si>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</si>
  <si>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</si>
  <si>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</si>
  <si>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</si>
  <si>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</si>
  <si>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</si>
  <si>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</si>
  <si>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</si>
  <si>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</si>
  <si>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</si>
  <si>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</si>
  <si>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</si>
  <si>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</si>
  <si>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</si>
  <si>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</si>
  <si>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</si>
  <si>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</si>
  <si>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</si>
  <si>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</si>
  <si>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</si>
  <si>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</si>
  <si>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</si>
  <si>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</si>
  <si>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</si>
  <si>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</si>
  <si>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</si>
  <si>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</si>
  <si>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</si>
  <si>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</si>
  <si>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</si>
  <si>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</si>
  <si>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</si>
  <si>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>2020:1</t>
  </si>
  <si>
    <t xml:space="preserve">        מדד  "מלניק"  למצב  המשק</t>
  </si>
  <si>
    <t>ממוצע 2020</t>
  </si>
  <si>
    <t>2020:2</t>
  </si>
  <si>
    <t>2020:3</t>
  </si>
  <si>
    <t>2020:4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</si>
</sst>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940656244948843E-2"/>
          <c:y val="0.14073252207110476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נתונים'!$A$174:$A$327</c:f>
              <c:numCache>
                <c:formatCode>mmm\-yy</c:formatCode>
                <c:ptCount val="15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</c:numCache>
            </c:numRef>
          </c:cat>
          <c:val>
            <c:numRef>
              <c:f>'מדד מלניק - נתונים'!$B$174:$B$327</c:f>
              <c:numCache>
                <c:formatCode>0.0</c:formatCode>
                <c:ptCount val="154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118.79359896993036</c:v>
                </c:pt>
                <c:pt idx="117">
                  <c:v>119.04714035860999</c:v>
                </c:pt>
                <c:pt idx="118">
                  <c:v>119.63730134718283</c:v>
                </c:pt>
                <c:pt idx="119">
                  <c:v>119.78129587178267</c:v>
                </c:pt>
                <c:pt idx="120">
                  <c:v>119.81792482721988</c:v>
                </c:pt>
                <c:pt idx="121">
                  <c:v>119.57984029204773</c:v>
                </c:pt>
                <c:pt idx="122">
                  <c:v>119.76252598339205</c:v>
                </c:pt>
                <c:pt idx="123">
                  <c:v>120.06949636599246</c:v>
                </c:pt>
                <c:pt idx="124">
                  <c:v>119.98224490749176</c:v>
                </c:pt>
                <c:pt idx="125">
                  <c:v>120.09693537190309</c:v>
                </c:pt>
                <c:pt idx="126">
                  <c:v>120.10971581992742</c:v>
                </c:pt>
                <c:pt idx="127">
                  <c:v>120.53717036238605</c:v>
                </c:pt>
                <c:pt idx="128">
                  <c:v>120.62011691710588</c:v>
                </c:pt>
                <c:pt idx="129">
                  <c:v>120.79161812403427</c:v>
                </c:pt>
                <c:pt idx="130">
                  <c:v>121.28875900778837</c:v>
                </c:pt>
                <c:pt idx="131">
                  <c:v>121.95149298100006</c:v>
                </c:pt>
                <c:pt idx="132">
                  <c:v>122.42757422056827</c:v>
                </c:pt>
                <c:pt idx="133">
                  <c:v>122.8188824125879</c:v>
                </c:pt>
                <c:pt idx="134">
                  <c:v>123.33938976177762</c:v>
                </c:pt>
                <c:pt idx="135">
                  <c:v>123.41849590460214</c:v>
                </c:pt>
                <c:pt idx="136">
                  <c:v>123.75746279556945</c:v>
                </c:pt>
                <c:pt idx="137">
                  <c:v>124.32015772428259</c:v>
                </c:pt>
                <c:pt idx="138">
                  <c:v>124.84444257729828</c:v>
                </c:pt>
                <c:pt idx="139">
                  <c:v>125.5750674166961</c:v>
                </c:pt>
                <c:pt idx="140">
                  <c:v>125.94866092033843</c:v>
                </c:pt>
                <c:pt idx="141">
                  <c:v>126.47235796503824</c:v>
                </c:pt>
                <c:pt idx="142">
                  <c:v>125.00207156568932</c:v>
                </c:pt>
                <c:pt idx="143">
                  <c:v>115.55197122288445</c:v>
                </c:pt>
                <c:pt idx="144">
                  <c:v>112.32430818140602</c:v>
                </c:pt>
                <c:pt idx="145">
                  <c:v>118.64340087571559</c:v>
                </c:pt>
                <c:pt idx="146">
                  <c:v>120.39407018279516</c:v>
                </c:pt>
                <c:pt idx="147">
                  <c:v>121.22592546155191</c:v>
                </c:pt>
                <c:pt idx="148">
                  <c:v>121.68949846074868</c:v>
                </c:pt>
                <c:pt idx="149">
                  <c:v>120.97662015067887</c:v>
                </c:pt>
                <c:pt idx="150">
                  <c:v>121.4973170500309</c:v>
                </c:pt>
                <c:pt idx="151">
                  <c:v>121.94768584105688</c:v>
                </c:pt>
                <c:pt idx="152">
                  <c:v>122.56673381720049</c:v>
                </c:pt>
                <c:pt idx="153">
                  <c:v>122.74511918339215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נתונים'!$A$174:$A$327</c:f>
              <c:numCache>
                <c:formatCode>mmm\-yy</c:formatCode>
                <c:ptCount val="15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</c:numCache>
            </c:numRef>
          </c:cat>
          <c:val>
            <c:numRef>
              <c:f>'מדד מלניק - נתונים'!$D$174:$D$327</c:f>
              <c:numCache>
                <c:formatCode>General</c:formatCode>
                <c:ptCount val="154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125.00207156568932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נתונים'!$A$2:$A$327</c:f>
              <c:numCache>
                <c:formatCode>mmm\-yy</c:formatCode>
                <c:ptCount val="32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</c:numCache>
            </c:numRef>
          </c:cat>
          <c:val>
            <c:numRef>
              <c:f>'מדד מלניק - נתונים'!$B$2:$B$327</c:f>
              <c:numCache>
                <c:formatCode>0.0</c:formatCode>
                <c:ptCount val="326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118.79359896993036</c:v>
                </c:pt>
                <c:pt idx="289">
                  <c:v>119.04714035860999</c:v>
                </c:pt>
                <c:pt idx="290">
                  <c:v>119.63730134718283</c:v>
                </c:pt>
                <c:pt idx="291">
                  <c:v>119.78129587178267</c:v>
                </c:pt>
                <c:pt idx="292">
                  <c:v>119.81792482721988</c:v>
                </c:pt>
                <c:pt idx="293">
                  <c:v>119.57984029204773</c:v>
                </c:pt>
                <c:pt idx="294">
                  <c:v>119.76252598339205</c:v>
                </c:pt>
                <c:pt idx="295">
                  <c:v>120.06949636599246</c:v>
                </c:pt>
                <c:pt idx="296">
                  <c:v>119.98224490749176</c:v>
                </c:pt>
                <c:pt idx="297">
                  <c:v>120.09693537190309</c:v>
                </c:pt>
                <c:pt idx="298">
                  <c:v>120.10971581992742</c:v>
                </c:pt>
                <c:pt idx="299">
                  <c:v>120.53717036238605</c:v>
                </c:pt>
                <c:pt idx="300">
                  <c:v>120.62011691710588</c:v>
                </c:pt>
                <c:pt idx="301">
                  <c:v>120.79161812403427</c:v>
                </c:pt>
                <c:pt idx="302">
                  <c:v>121.28875900778837</c:v>
                </c:pt>
                <c:pt idx="303">
                  <c:v>121.95149298100006</c:v>
                </c:pt>
                <c:pt idx="304">
                  <c:v>122.42757422056827</c:v>
                </c:pt>
                <c:pt idx="305">
                  <c:v>122.8188824125879</c:v>
                </c:pt>
                <c:pt idx="306">
                  <c:v>123.33938976177762</c:v>
                </c:pt>
                <c:pt idx="307">
                  <c:v>123.41849590460214</c:v>
                </c:pt>
                <c:pt idx="308">
                  <c:v>123.75746279556945</c:v>
                </c:pt>
                <c:pt idx="309">
                  <c:v>124.32015772428259</c:v>
                </c:pt>
                <c:pt idx="310">
                  <c:v>124.84444257729828</c:v>
                </c:pt>
                <c:pt idx="311">
                  <c:v>125.5750674166961</c:v>
                </c:pt>
                <c:pt idx="312">
                  <c:v>125.94866092033843</c:v>
                </c:pt>
                <c:pt idx="313">
                  <c:v>126.47235796503824</c:v>
                </c:pt>
                <c:pt idx="314">
                  <c:v>125.00207156568932</c:v>
                </c:pt>
                <c:pt idx="315">
                  <c:v>115.55197122288445</c:v>
                </c:pt>
                <c:pt idx="316">
                  <c:v>112.32430818140602</c:v>
                </c:pt>
                <c:pt idx="317">
                  <c:v>118.64340087571559</c:v>
                </c:pt>
                <c:pt idx="318">
                  <c:v>120.39407018279516</c:v>
                </c:pt>
                <c:pt idx="319">
                  <c:v>121.22592546155191</c:v>
                </c:pt>
                <c:pt idx="320">
                  <c:v>121.68949846074868</c:v>
                </c:pt>
                <c:pt idx="321">
                  <c:v>120.97662015067887</c:v>
                </c:pt>
                <c:pt idx="322">
                  <c:v>121.4973170500309</c:v>
                </c:pt>
                <c:pt idx="323">
                  <c:v>121.94768584105688</c:v>
                </c:pt>
                <c:pt idx="324">
                  <c:v>122.56673381720049</c:v>
                </c:pt>
                <c:pt idx="325">
                  <c:v>122.74511918339215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נתונים'!$A$2:$A$327</c:f>
              <c:numCache>
                <c:formatCode>mmm\-yy</c:formatCode>
                <c:ptCount val="32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</c:numCache>
            </c:numRef>
          </c:cat>
          <c:val>
            <c:numRef>
              <c:f>'מדד מלניק - נתונים'!$D$2:$D$327</c:f>
              <c:numCache>
                <c:formatCode>0.0</c:formatCode>
                <c:ptCount val="326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125.00207156568932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0.37649</cdr:x>
      <cdr:y>0.21635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43420" y="1038790"/>
          <a:ext cx="2117539" cy="321303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0.59165</cdr:x>
      <cdr:y>0.14903</cdr:y>
    </cdr:from>
    <cdr:to>
      <cdr:x>0.78846</cdr:x>
      <cdr:y>0.20101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85" y="936885"/>
          <a:ext cx="1704650" cy="326772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0.37957</cdr:x>
      <cdr:y>0.6726</cdr:y>
    </cdr:from>
    <cdr:to>
      <cdr:x>0.62405</cdr:x>
      <cdr:y>0.72371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87592" y="4228308"/>
          <a:ext cx="2117539" cy="321303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0.59164</cdr:x>
      <cdr:y>0.73408</cdr:y>
    </cdr:from>
    <cdr:to>
      <cdr:x>0.77859</cdr:x>
      <cdr:y>0.77172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66" y="4614791"/>
          <a:ext cx="1619249" cy="23662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0.07517</cdr:x>
      <cdr:y>0.34093</cdr:y>
    </cdr:from>
    <cdr:to>
      <cdr:x>0.2703</cdr:x>
      <cdr:y>0.37578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1071" y="214325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0.37994</cdr:x>
      <cdr:y>0.79047</cdr:y>
    </cdr:from>
    <cdr:to>
      <cdr:x>0.55774</cdr:x>
      <cdr:y>0.82558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0839" y="49692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0.00043</cdr:x>
      <cdr:y>0.52424</cdr:y>
    </cdr:from>
    <cdr:to>
      <cdr:x>0.18475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62" y="3295635"/>
          <a:ext cx="1596469" cy="210912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0.30278</cdr:x>
      <cdr:y>0.24833</cdr:y>
    </cdr:from>
    <cdr:to>
      <cdr:x>0.55802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22539" y="1561121"/>
          <a:ext cx="2210736" cy="337522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0.23974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03934" y="1507128"/>
          <a:ext cx="1858997" cy="20104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0.74714</cdr:x>
      <cdr:y>0.56971</cdr:y>
    </cdr:from>
    <cdr:to>
      <cdr:x>0.94502</cdr:x>
      <cdr:y>0.60303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71238" y="3581484"/>
          <a:ext cx="1713917" cy="209466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0"/>
  <sheetViews>
    <sheetView rightToLeft="1" topLeftCell="A19" workbookViewId="0">
      <selection activeCell="J7" sqref="J7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0"/>
      <c r="B1" s="60"/>
      <c r="C1" s="60"/>
      <c r="D1" s="61">
        <v>44256</v>
      </c>
      <c r="E1" s="60"/>
      <c r="F1" s="60"/>
      <c r="G1" s="60"/>
      <c r="I1" s="1"/>
      <c r="J1" s="56"/>
      <c r="K1" s="44"/>
      <c r="L1" s="44"/>
      <c r="M1" s="2"/>
      <c r="N1" s="3"/>
      <c r="O1" s="79"/>
      <c r="P1" s="79"/>
      <c r="Q1" s="79"/>
    </row>
    <row r="2" spans="1:17" ht="23.25" customHeight="1" x14ac:dyDescent="0.5">
      <c r="B2" s="62" t="s">
        <v>44</v>
      </c>
      <c r="I2" s="4"/>
      <c r="J2" s="59"/>
      <c r="K2" s="45"/>
      <c r="L2" s="45"/>
      <c r="M2" s="7"/>
      <c r="N2" s="3"/>
      <c r="O2" s="82"/>
      <c r="P2" s="82"/>
      <c r="Q2" s="82"/>
    </row>
    <row r="3" spans="1:17" ht="23" x14ac:dyDescent="0.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80"/>
      <c r="P3" s="80"/>
      <c r="Q3" s="80"/>
    </row>
    <row r="4" spans="1:17" ht="15.5" x14ac:dyDescent="0.3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1"/>
      <c r="P4" s="81"/>
      <c r="Q4" s="81"/>
    </row>
    <row r="5" spans="1:17" ht="15.5" x14ac:dyDescent="0.3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37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36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110.60354833360971</v>
      </c>
      <c r="C16" s="20">
        <v>132.64199324212782</v>
      </c>
      <c r="D16" s="20">
        <v>125.19224519970867</v>
      </c>
      <c r="E16" s="20">
        <v>116.91845490959791</v>
      </c>
      <c r="F16" s="20">
        <v>119.76793253982221</v>
      </c>
      <c r="G16" s="20">
        <v>2.5998668785284673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114.47521140772675</v>
      </c>
      <c r="C17" s="20">
        <v>138.14547816592145</v>
      </c>
      <c r="D17" s="20">
        <v>131.28284507884743</v>
      </c>
      <c r="E17" s="20">
        <v>119.05918281944878</v>
      </c>
      <c r="F17" s="20">
        <v>122.92945498694259</v>
      </c>
      <c r="G17" s="20">
        <v>2.6397069566757247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 s="60">
        <v>2020</v>
      </c>
      <c r="B18" s="70">
        <v>116.51467418338584</v>
      </c>
      <c r="C18" s="70">
        <v>133.76403379913563</v>
      </c>
      <c r="D18" s="70">
        <v>136.0692270719297</v>
      </c>
      <c r="E18" s="70">
        <v>106.03286682786542</v>
      </c>
      <c r="F18" s="70">
        <v>120.97282398982789</v>
      </c>
      <c r="G18" s="70">
        <v>-1.5916697892482623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5" x14ac:dyDescent="0.3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3" x14ac:dyDescent="0.3">
      <c r="A20" s="68" t="s">
        <v>43</v>
      </c>
      <c r="B20" s="20">
        <v>114.60785939313547</v>
      </c>
      <c r="C20" s="20">
        <v>134.75928738215629</v>
      </c>
      <c r="D20" s="20">
        <v>132.8351149858718</v>
      </c>
      <c r="E20" s="20">
        <v>2502.373</v>
      </c>
      <c r="F20" s="20">
        <v>125.80769681702202</v>
      </c>
      <c r="G20" s="20">
        <v>0.9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8" t="s">
        <v>46</v>
      </c>
      <c r="B21" s="20">
        <v>113.97778146244404</v>
      </c>
      <c r="C21" s="20">
        <v>124.88612622027328</v>
      </c>
      <c r="D21" s="20">
        <v>129.27281327459619</v>
      </c>
      <c r="E21" s="20">
        <v>2023.5550000000001</v>
      </c>
      <c r="F21" s="20">
        <v>115.50656009333538</v>
      </c>
      <c r="G21" s="20">
        <v>-8.1880019937642494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8" t="s">
        <v>47</v>
      </c>
      <c r="B22" s="20">
        <v>117.29398109766207</v>
      </c>
      <c r="C22" s="20">
        <v>136.61204889519797</v>
      </c>
      <c r="D22" s="20">
        <v>136.58664615554696</v>
      </c>
      <c r="E22" s="20">
        <v>2297.911333333333</v>
      </c>
      <c r="F22" s="20">
        <v>121.1031647016986</v>
      </c>
      <c r="G22" s="20">
        <v>4.8452699169994062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9" t="s">
        <v>48</v>
      </c>
      <c r="B23" s="70">
        <v>120.17907478030176</v>
      </c>
      <c r="C23" s="70">
        <v>138.79867269891514</v>
      </c>
      <c r="D23" s="70">
        <v>145.58233387170381</v>
      </c>
      <c r="E23" s="70">
        <v>2121.7850000000003</v>
      </c>
      <c r="F23" s="70">
        <v>121.47387434725559</v>
      </c>
      <c r="G23" s="70">
        <v>0.30611061772838344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5.5" x14ac:dyDescent="0.35">
      <c r="A24" s="66"/>
      <c r="B24" s="66"/>
      <c r="C24" s="66"/>
      <c r="D24" s="67" t="s">
        <v>15</v>
      </c>
      <c r="E24" s="66"/>
      <c r="F24" s="66"/>
      <c r="G24" s="66"/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" x14ac:dyDescent="0.3">
      <c r="A25" s="71">
        <v>43831</v>
      </c>
      <c r="B25" s="20">
        <v>118.38832697728404</v>
      </c>
      <c r="C25" s="20">
        <v>141.68068268985351</v>
      </c>
      <c r="D25" s="20">
        <v>135.08183727966741</v>
      </c>
      <c r="E25" s="72">
        <v>2524.8540000000003</v>
      </c>
      <c r="F25" s="20">
        <v>125.94866092033845</v>
      </c>
      <c r="G25" s="20">
        <v>0.4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71">
        <v>43862</v>
      </c>
      <c r="B26" s="20">
        <v>118.28884098822749</v>
      </c>
      <c r="C26" s="20">
        <v>140.73167934177263</v>
      </c>
      <c r="D26" s="20">
        <v>132.08318019535994</v>
      </c>
      <c r="E26" s="72">
        <v>2521.4059999999999</v>
      </c>
      <c r="F26" s="20">
        <v>126.47235796503826</v>
      </c>
      <c r="G26" s="20">
        <v>0.41580199493429504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71">
        <v>43891</v>
      </c>
      <c r="B27" s="20">
        <v>107.14641021389488</v>
      </c>
      <c r="C27" s="20">
        <v>121.8655001148428</v>
      </c>
      <c r="D27" s="20">
        <v>131.34032748258807</v>
      </c>
      <c r="E27" s="72">
        <v>2460.8589999999999</v>
      </c>
      <c r="F27" s="20">
        <v>125.00207156568935</v>
      </c>
      <c r="G27" s="20">
        <v>-1.1625357690850935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" x14ac:dyDescent="0.3">
      <c r="A28" s="71">
        <v>43922</v>
      </c>
      <c r="B28" s="20">
        <v>109.13612999502571</v>
      </c>
      <c r="C28" s="20">
        <v>113.14391190662091</v>
      </c>
      <c r="D28" s="20">
        <v>127.67877803096808</v>
      </c>
      <c r="E28" s="72">
        <v>1734.7719999999999</v>
      </c>
      <c r="F28" s="20">
        <v>115.55197122288445</v>
      </c>
      <c r="G28" s="20">
        <v>-7.559954986697015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ht="13" x14ac:dyDescent="0.3">
      <c r="A29" s="71">
        <v>43952</v>
      </c>
      <c r="B29" s="20">
        <v>114.2099154369093</v>
      </c>
      <c r="C29" s="20">
        <v>126.95884152742336</v>
      </c>
      <c r="D29" s="20">
        <v>128.72653525651046</v>
      </c>
      <c r="E29" s="72">
        <v>2035.105</v>
      </c>
      <c r="F29" s="20">
        <v>112.32430818140604</v>
      </c>
      <c r="G29" s="20">
        <v>-2.7932565817096022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ht="13" x14ac:dyDescent="0.3">
      <c r="A30" s="71">
        <v>43983</v>
      </c>
      <c r="B30" s="20">
        <v>118.58729895539713</v>
      </c>
      <c r="C30" s="20">
        <v>134.55562522677559</v>
      </c>
      <c r="D30" s="20">
        <v>131.41312653631005</v>
      </c>
      <c r="E30" s="72">
        <v>2300.788</v>
      </c>
      <c r="F30" s="20">
        <v>118.64340087571561</v>
      </c>
      <c r="G30" s="20">
        <v>5.6257570570602766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71">
        <v>44013</v>
      </c>
      <c r="B31" s="20">
        <v>115.20477532747471</v>
      </c>
      <c r="C31" s="20">
        <v>136.84988601998489</v>
      </c>
      <c r="D31" s="20">
        <v>135.62941856924274</v>
      </c>
      <c r="E31" s="72">
        <v>2313.6659999999997</v>
      </c>
      <c r="F31" s="20">
        <v>120.39407018279518</v>
      </c>
      <c r="G31" s="20">
        <v>1.4755724247263124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71">
        <v>44044</v>
      </c>
      <c r="B32" s="20">
        <v>116.99552313049244</v>
      </c>
      <c r="C32" s="20">
        <v>138.57985826788644</v>
      </c>
      <c r="D32" s="20">
        <v>135.82702139087277</v>
      </c>
      <c r="E32" s="72">
        <v>2303.4699999999998</v>
      </c>
      <c r="F32" s="20">
        <v>121.22592546155192</v>
      </c>
      <c r="G32" s="20">
        <v>0.69094372961537864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ht="13" x14ac:dyDescent="0.3">
      <c r="A33" s="71">
        <v>44075</v>
      </c>
      <c r="B33" s="20">
        <v>119.68164483501906</v>
      </c>
      <c r="C33" s="20">
        <v>134.40640239772267</v>
      </c>
      <c r="D33" s="20">
        <v>138.30349850652539</v>
      </c>
      <c r="E33" s="72">
        <v>2276.598</v>
      </c>
      <c r="F33" s="20">
        <v>121.68949846074869</v>
      </c>
      <c r="G33" s="20">
        <v>0.38240417421584461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71">
        <v>44105</v>
      </c>
      <c r="B34" s="20">
        <v>118.98524291162327</v>
      </c>
      <c r="C34" s="20">
        <v>133.30251168475513</v>
      </c>
      <c r="D34" s="20">
        <v>140.47396171972841</v>
      </c>
      <c r="E34" s="72">
        <v>2038.963</v>
      </c>
      <c r="F34" s="20">
        <v>120.9766201506789</v>
      </c>
      <c r="G34" s="20">
        <v>-0.58581744446891681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71">
        <v>44136</v>
      </c>
      <c r="B35" s="20">
        <v>120.4775327474714</v>
      </c>
      <c r="C35" s="20">
        <v>141.20540592431391</v>
      </c>
      <c r="D35" s="20">
        <v>145.37290571254442</v>
      </c>
      <c r="E35" s="72">
        <v>2135.578</v>
      </c>
      <c r="F35" s="20">
        <v>121.49731705003093</v>
      </c>
      <c r="G35" s="20">
        <v>0.43041118085749286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71">
        <v>44166</v>
      </c>
      <c r="B36" s="20">
        <v>121.07444868181065</v>
      </c>
      <c r="C36" s="20">
        <v>141.88810048767638</v>
      </c>
      <c r="D36" s="20">
        <v>150.9001341828386</v>
      </c>
      <c r="E36" s="72">
        <v>2190.8140000000003</v>
      </c>
      <c r="F36" s="20">
        <v>121.94768584105691</v>
      </c>
      <c r="G36" s="20">
        <v>0.37068208744108766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71">
        <v>44197</v>
      </c>
      <c r="B37" s="20">
        <v>120.4775327474714</v>
      </c>
      <c r="C37" s="20">
        <v>143.45562531416769</v>
      </c>
      <c r="D37" s="20">
        <v>151.43028937846626</v>
      </c>
      <c r="E37" s="72"/>
      <c r="F37" s="20">
        <v>122.56673381720051</v>
      </c>
      <c r="G37" s="20">
        <v>0.5076340496944276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73">
        <v>44228</v>
      </c>
      <c r="B38" s="70"/>
      <c r="C38" s="70"/>
      <c r="D38" s="70">
        <v>150.1511828938724</v>
      </c>
      <c r="E38" s="74"/>
      <c r="F38" s="70">
        <v>122.74511918339218</v>
      </c>
      <c r="G38" s="70">
        <v>0.14554142109857171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75" t="s">
        <v>16</v>
      </c>
      <c r="B39" s="76"/>
      <c r="C39" s="76"/>
      <c r="I39" s="10"/>
      <c r="J39" s="13"/>
      <c r="K39" s="13"/>
      <c r="L39" s="13"/>
      <c r="M39" s="13"/>
      <c r="N39" s="3"/>
      <c r="O39" s="23"/>
      <c r="P39" s="11"/>
      <c r="Q39" s="11"/>
    </row>
    <row r="40" spans="1:17" s="3" customFormat="1" ht="13" x14ac:dyDescent="0.3">
      <c r="A40" s="77" t="s">
        <v>35</v>
      </c>
      <c r="B40" s="78"/>
      <c r="C40" s="78"/>
      <c r="D40" s="70"/>
      <c r="E40" s="74"/>
      <c r="F40" s="70"/>
      <c r="G40" s="70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310" workbookViewId="0">
      <selection activeCell="E326" sqref="E326:E327"/>
    </sheetView>
  </sheetViews>
  <sheetFormatPr defaultRowHeight="12.5" x14ac:dyDescent="0.25"/>
  <cols>
    <col min="1" max="1" width="10.81640625" style="17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38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40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39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118.79359896993036</v>
      </c>
      <c r="E290" s="24">
        <f>AVERAGE($B$290:$B$301)</f>
        <v>119.76793253982218</v>
      </c>
    </row>
    <row r="291" spans="1:8" x14ac:dyDescent="0.25">
      <c r="A291" s="16">
        <v>43159</v>
      </c>
      <c r="B291" s="21">
        <v>119.04714035860999</v>
      </c>
      <c r="E291" s="24">
        <f t="shared" ref="E291:E301" si="17">AVERAGE($B$290:$B$301)</f>
        <v>119.76793253982218</v>
      </c>
    </row>
    <row r="292" spans="1:8" x14ac:dyDescent="0.25">
      <c r="A292" s="16">
        <v>43190</v>
      </c>
      <c r="B292" s="21">
        <v>119.63730134718283</v>
      </c>
      <c r="E292" s="24">
        <f t="shared" si="17"/>
        <v>119.76793253982218</v>
      </c>
    </row>
    <row r="293" spans="1:8" x14ac:dyDescent="0.25">
      <c r="A293" s="16">
        <v>43220</v>
      </c>
      <c r="B293" s="21">
        <v>119.78129587178267</v>
      </c>
      <c r="E293" s="24">
        <f t="shared" si="17"/>
        <v>119.76793253982218</v>
      </c>
    </row>
    <row r="294" spans="1:8" x14ac:dyDescent="0.25">
      <c r="A294" s="16">
        <v>43251</v>
      </c>
      <c r="B294" s="21">
        <v>119.81792482721988</v>
      </c>
      <c r="E294" s="24">
        <f t="shared" si="17"/>
        <v>119.76793253982218</v>
      </c>
    </row>
    <row r="295" spans="1:8" x14ac:dyDescent="0.25">
      <c r="A295" s="16">
        <v>43281</v>
      </c>
      <c r="B295" s="21">
        <v>119.57984029204773</v>
      </c>
      <c r="E295" s="24">
        <f t="shared" si="17"/>
        <v>119.76793253982218</v>
      </c>
      <c r="F295" s="46" t="s">
        <v>41</v>
      </c>
      <c r="G295" t="s">
        <v>26</v>
      </c>
      <c r="H295" s="20">
        <f>(E295/E283-1)*100</f>
        <v>2.5998668785284673</v>
      </c>
    </row>
    <row r="296" spans="1:8" x14ac:dyDescent="0.25">
      <c r="A296" s="16">
        <v>43312</v>
      </c>
      <c r="B296" s="21">
        <v>119.76252598339205</v>
      </c>
      <c r="E296" s="24">
        <f t="shared" si="17"/>
        <v>119.76793253982218</v>
      </c>
    </row>
    <row r="297" spans="1:8" x14ac:dyDescent="0.25">
      <c r="A297" s="16">
        <v>43343</v>
      </c>
      <c r="B297" s="21">
        <v>120.06949636599246</v>
      </c>
      <c r="E297" s="24">
        <f t="shared" si="17"/>
        <v>119.76793253982218</v>
      </c>
    </row>
    <row r="298" spans="1:8" x14ac:dyDescent="0.25">
      <c r="A298" s="16">
        <v>43373</v>
      </c>
      <c r="B298" s="21">
        <v>119.98224490749176</v>
      </c>
      <c r="E298" s="24">
        <f t="shared" si="17"/>
        <v>119.76793253982218</v>
      </c>
    </row>
    <row r="299" spans="1:8" x14ac:dyDescent="0.25">
      <c r="A299" s="16">
        <v>43404</v>
      </c>
      <c r="B299" s="21">
        <v>120.09693537190309</v>
      </c>
      <c r="E299" s="24">
        <f t="shared" si="17"/>
        <v>119.76793253982218</v>
      </c>
    </row>
    <row r="300" spans="1:8" x14ac:dyDescent="0.25">
      <c r="A300" s="16">
        <v>43434</v>
      </c>
      <c r="B300" s="21">
        <v>120.10971581992742</v>
      </c>
      <c r="E300" s="24">
        <f t="shared" si="17"/>
        <v>119.76793253982218</v>
      </c>
    </row>
    <row r="301" spans="1:8" x14ac:dyDescent="0.25">
      <c r="A301" s="16">
        <v>43465</v>
      </c>
      <c r="B301" s="21">
        <v>120.53717036238605</v>
      </c>
      <c r="E301" s="24">
        <f t="shared" si="17"/>
        <v>119.76793253982218</v>
      </c>
    </row>
    <row r="302" spans="1:8" x14ac:dyDescent="0.25">
      <c r="A302" s="16">
        <v>43496</v>
      </c>
      <c r="B302" s="21">
        <v>120.62011691710588</v>
      </c>
      <c r="E302" s="24">
        <f t="shared" ref="E302:E313" si="18">AVERAGE($B$302:$B$313)</f>
        <v>122.92945498694257</v>
      </c>
    </row>
    <row r="303" spans="1:8" x14ac:dyDescent="0.25">
      <c r="A303" s="16">
        <v>43524</v>
      </c>
      <c r="B303" s="21">
        <v>120.79161812403427</v>
      </c>
      <c r="E303" s="24">
        <f t="shared" si="18"/>
        <v>122.92945498694257</v>
      </c>
    </row>
    <row r="304" spans="1:8" x14ac:dyDescent="0.25">
      <c r="A304" s="16">
        <v>43555</v>
      </c>
      <c r="B304" s="21">
        <v>121.28875900778837</v>
      </c>
      <c r="E304" s="24">
        <f t="shared" si="18"/>
        <v>122.92945498694257</v>
      </c>
    </row>
    <row r="305" spans="1:8" x14ac:dyDescent="0.25">
      <c r="A305" s="16">
        <v>43585</v>
      </c>
      <c r="B305" s="21">
        <v>121.95149298100006</v>
      </c>
      <c r="E305" s="24">
        <f t="shared" si="18"/>
        <v>122.92945498694257</v>
      </c>
    </row>
    <row r="306" spans="1:8" x14ac:dyDescent="0.25">
      <c r="A306" s="16">
        <v>43616</v>
      </c>
      <c r="B306" s="21">
        <v>122.42757422056827</v>
      </c>
      <c r="E306" s="24">
        <f t="shared" si="18"/>
        <v>122.92945498694257</v>
      </c>
    </row>
    <row r="307" spans="1:8" x14ac:dyDescent="0.25">
      <c r="A307" s="16">
        <v>43646</v>
      </c>
      <c r="B307" s="21">
        <v>122.8188824125879</v>
      </c>
      <c r="E307" s="24">
        <f t="shared" si="18"/>
        <v>122.92945498694257</v>
      </c>
      <c r="F307" s="46" t="s">
        <v>42</v>
      </c>
      <c r="G307" t="s">
        <v>26</v>
      </c>
      <c r="H307" s="20">
        <f>(E307/E295-1)*100</f>
        <v>2.639706956675747</v>
      </c>
    </row>
    <row r="308" spans="1:8" x14ac:dyDescent="0.25">
      <c r="A308" s="16">
        <v>43677</v>
      </c>
      <c r="B308" s="21">
        <v>123.33938976177762</v>
      </c>
      <c r="E308" s="24">
        <f t="shared" si="18"/>
        <v>122.92945498694257</v>
      </c>
    </row>
    <row r="309" spans="1:8" x14ac:dyDescent="0.25">
      <c r="A309" s="16">
        <v>43708</v>
      </c>
      <c r="B309" s="21">
        <v>123.41849590460214</v>
      </c>
      <c r="E309" s="24">
        <f t="shared" si="18"/>
        <v>122.92945498694257</v>
      </c>
    </row>
    <row r="310" spans="1:8" x14ac:dyDescent="0.25">
      <c r="A310" s="16">
        <v>43738</v>
      </c>
      <c r="B310" s="21">
        <v>123.75746279556945</v>
      </c>
      <c r="E310" s="24">
        <f t="shared" si="18"/>
        <v>122.92945498694257</v>
      </c>
    </row>
    <row r="311" spans="1:8" x14ac:dyDescent="0.25">
      <c r="A311" s="16">
        <v>43769</v>
      </c>
      <c r="B311" s="21">
        <v>124.32015772428259</v>
      </c>
      <c r="E311" s="24">
        <f t="shared" si="18"/>
        <v>122.92945498694257</v>
      </c>
    </row>
    <row r="312" spans="1:8" x14ac:dyDescent="0.25">
      <c r="A312" s="16">
        <v>43799</v>
      </c>
      <c r="B312" s="21">
        <v>124.84444257729828</v>
      </c>
      <c r="E312" s="24">
        <f t="shared" si="18"/>
        <v>122.92945498694257</v>
      </c>
    </row>
    <row r="313" spans="1:8" x14ac:dyDescent="0.25">
      <c r="A313" s="16">
        <v>43830</v>
      </c>
      <c r="B313" s="21">
        <v>125.5750674166961</v>
      </c>
      <c r="E313" s="24">
        <f t="shared" si="18"/>
        <v>122.92945498694257</v>
      </c>
    </row>
    <row r="314" spans="1:8" x14ac:dyDescent="0.25">
      <c r="A314" s="16">
        <v>43861</v>
      </c>
      <c r="B314" s="21">
        <v>125.94866092033843</v>
      </c>
      <c r="E314" s="24">
        <f>AVERAGE($B$314:$B$325)</f>
        <v>120.97282398982787</v>
      </c>
    </row>
    <row r="315" spans="1:8" x14ac:dyDescent="0.25">
      <c r="A315" s="16">
        <v>43890</v>
      </c>
      <c r="B315" s="21">
        <v>126.47235796503824</v>
      </c>
      <c r="E315" s="24">
        <f t="shared" ref="E315:E325" si="19">AVERAGE($B$314:$B$325)</f>
        <v>120.97282398982787</v>
      </c>
    </row>
    <row r="316" spans="1:8" x14ac:dyDescent="0.25">
      <c r="A316" s="16">
        <v>43921</v>
      </c>
      <c r="B316" s="21">
        <v>125.00207156568932</v>
      </c>
      <c r="D316" s="21">
        <f>B316</f>
        <v>125.00207156568932</v>
      </c>
      <c r="E316" s="24">
        <f t="shared" si="19"/>
        <v>120.97282398982787</v>
      </c>
    </row>
    <row r="317" spans="1:8" x14ac:dyDescent="0.25">
      <c r="A317" s="16">
        <v>43951</v>
      </c>
      <c r="B317" s="21">
        <v>115.55197122288445</v>
      </c>
      <c r="D317" s="21"/>
      <c r="E317" s="24">
        <f t="shared" si="19"/>
        <v>120.97282398982787</v>
      </c>
    </row>
    <row r="318" spans="1:8" x14ac:dyDescent="0.25">
      <c r="A318" s="16">
        <v>43982</v>
      </c>
      <c r="B318" s="21">
        <v>112.32430818140602</v>
      </c>
      <c r="E318" s="24">
        <f t="shared" si="19"/>
        <v>120.97282398982787</v>
      </c>
    </row>
    <row r="319" spans="1:8" x14ac:dyDescent="0.25">
      <c r="A319" s="16">
        <v>44012</v>
      </c>
      <c r="B319" s="21">
        <v>118.64340087571559</v>
      </c>
      <c r="E319" s="24">
        <f t="shared" si="19"/>
        <v>120.97282398982787</v>
      </c>
      <c r="F319" s="46" t="s">
        <v>45</v>
      </c>
      <c r="G319" t="s">
        <v>26</v>
      </c>
      <c r="H319" s="20">
        <f>(E319/E307-1)*100</f>
        <v>-1.5916697892482623</v>
      </c>
    </row>
    <row r="320" spans="1:8" x14ac:dyDescent="0.25">
      <c r="A320" s="16">
        <v>44043</v>
      </c>
      <c r="B320" s="21">
        <v>120.39407018279516</v>
      </c>
      <c r="E320" s="24">
        <f t="shared" si="19"/>
        <v>120.97282398982787</v>
      </c>
    </row>
    <row r="321" spans="1:5" x14ac:dyDescent="0.25">
      <c r="A321" s="16">
        <v>44074</v>
      </c>
      <c r="B321" s="21">
        <v>121.22592546155191</v>
      </c>
      <c r="E321" s="24">
        <f t="shared" si="19"/>
        <v>120.97282398982787</v>
      </c>
    </row>
    <row r="322" spans="1:5" x14ac:dyDescent="0.25">
      <c r="A322" s="16">
        <v>44104</v>
      </c>
      <c r="B322" s="21">
        <v>121.68949846074868</v>
      </c>
      <c r="E322" s="24">
        <f t="shared" si="19"/>
        <v>120.97282398982787</v>
      </c>
    </row>
    <row r="323" spans="1:5" x14ac:dyDescent="0.25">
      <c r="A323" s="16">
        <v>44135</v>
      </c>
      <c r="B323" s="21">
        <v>120.97662015067887</v>
      </c>
      <c r="E323" s="24">
        <f t="shared" si="19"/>
        <v>120.97282398982787</v>
      </c>
    </row>
    <row r="324" spans="1:5" x14ac:dyDescent="0.25">
      <c r="A324" s="16">
        <v>44165</v>
      </c>
      <c r="B324" s="21">
        <v>121.4973170500309</v>
      </c>
      <c r="E324" s="24">
        <f t="shared" si="19"/>
        <v>120.97282398982787</v>
      </c>
    </row>
    <row r="325" spans="1:5" x14ac:dyDescent="0.25">
      <c r="A325" s="16">
        <v>44196</v>
      </c>
      <c r="B325" s="21">
        <v>121.94768584105688</v>
      </c>
      <c r="E325" s="24">
        <f t="shared" si="19"/>
        <v>120.97282398982787</v>
      </c>
    </row>
    <row r="326" spans="1:5" x14ac:dyDescent="0.25">
      <c r="A326" s="16">
        <v>44227</v>
      </c>
      <c r="B326" s="21">
        <v>122.56673381720049</v>
      </c>
      <c r="E326" s="24">
        <f>AVERAGE($B$326:$B$337)</f>
        <v>122.65592650029632</v>
      </c>
    </row>
    <row r="327" spans="1:5" x14ac:dyDescent="0.25">
      <c r="A327" s="16">
        <v>44255</v>
      </c>
      <c r="B327" s="21">
        <v>122.74511918339215</v>
      </c>
      <c r="E327" s="24">
        <f>AVERAGE($B$326:$B$337)</f>
        <v>122.65592650029632</v>
      </c>
    </row>
    <row r="328" spans="1:5" x14ac:dyDescent="0.25">
      <c r="A328" s="16">
        <v>44286</v>
      </c>
    </row>
    <row r="329" spans="1:5" x14ac:dyDescent="0.25">
      <c r="A329" s="16">
        <v>44316</v>
      </c>
    </row>
    <row r="330" spans="1:5" x14ac:dyDescent="0.25">
      <c r="A330" s="16">
        <v>44347</v>
      </c>
    </row>
    <row r="331" spans="1:5" x14ac:dyDescent="0.25">
      <c r="A331" s="16">
        <v>44377</v>
      </c>
    </row>
    <row r="332" spans="1:5" x14ac:dyDescent="0.25">
      <c r="A332" s="16">
        <v>44408</v>
      </c>
    </row>
    <row r="333" spans="1:5" x14ac:dyDescent="0.25">
      <c r="A333" s="16">
        <v>44439</v>
      </c>
    </row>
    <row r="334" spans="1:5" x14ac:dyDescent="0.25">
      <c r="A334" s="16">
        <v>44469</v>
      </c>
    </row>
    <row r="335" spans="1:5" x14ac:dyDescent="0.25">
      <c r="A335" s="16">
        <v>44500</v>
      </c>
    </row>
    <row r="336" spans="1:5" x14ac:dyDescent="0.25">
      <c r="A336" s="16">
        <v>44530</v>
      </c>
    </row>
    <row r="337" spans="1:1" x14ac:dyDescent="0.25">
      <c r="A337" s="16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2021-03-22T17:59:35Z</dcterms:modified>
</cp:coreProperties>
</file>