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BFDAE3D8-FC9E-425D-AB93-E8C0F38768C1}" xr6:coauthVersionLast="45" xr6:coauthVersionMax="45" xr10:uidLastSave="{00000000-0000-0000-0000-000000000000}"/>
  <bookViews>
    <workbookView xWindow="-120" yWindow="-120" windowWidth="29040" windowHeight="1584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<sst xmlns="http://schemas.openxmlformats.org/spreadsheetml/2006/main" count="70" uniqueCount="49">
  <si>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</si>
  <si>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</si>
  <si>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</si>
  <si>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</si>
  <si>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</si>
  <si>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</si>
  <si>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</si>
  <si>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</si>
  <si>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</si>
  <si>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</si>
  <si>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</si>
  <si>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</si>
  <si>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</si>
  <si>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</si>
  <si>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</si>
  <si>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</si>
  <si>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</si>
  <si>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</si>
  <si>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</si>
  <si>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</si>
  <si>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</si>
  <si>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</si>
  <si>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</si>
  <si>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</si>
  <si>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</si>
  <si>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</si>
  <si>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</si>
  <si>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</si>
  <si>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</si>
  <si>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</si>
  <si>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</si>
  <si>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</si>
  <si>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</si>
  <si>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</si>
  <si>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</si>
  <si>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</si>
  <si>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</si>
  <si>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</si>
  <si>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</si>
  <si>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</si>
  <si>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</si>
  <si>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</si>
  <si>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</si>
  <si>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2020:1</t>
  </si>
  <si>
    <t xml:space="preserve">        מדד  "מלניק"  למצב  המשק</t>
  </si>
  <si>
    <t>ממוצע 2020</t>
  </si>
  <si>
    <t>2020:2</t>
  </si>
  <si>
    <t>2020:3</t>
  </si>
  <si>
    <t>2020:4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</si>
</sst>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נתונים'!$A$174:$A$328</c:f>
              <c:numCache>
                <c:formatCode>mmm\-yy</c:formatCode>
                <c:ptCount val="15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</c:numCache>
            </c:numRef>
          </c:cat>
          <c:val>
            <c:numRef>
              <c:f>'מדד מלניק - נתונים'!$B$174:$B$328</c:f>
              <c:numCache>
                <c:formatCode>0.0</c:formatCode>
                <c:ptCount val="155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118.79222988128136</c:v>
                </c:pt>
                <c:pt idx="117">
                  <c:v>119.04436645566869</c:v>
                </c:pt>
                <c:pt idx="118">
                  <c:v>119.63060758002133</c:v>
                </c:pt>
                <c:pt idx="119">
                  <c:v>119.77358592201372</c:v>
                </c:pt>
                <c:pt idx="120">
                  <c:v>119.81399476427039</c:v>
                </c:pt>
                <c:pt idx="121">
                  <c:v>119.57920957923432</c:v>
                </c:pt>
                <c:pt idx="122">
                  <c:v>119.76657126933527</c:v>
                </c:pt>
                <c:pt idx="123">
                  <c:v>120.07857431060387</c:v>
                </c:pt>
                <c:pt idx="124">
                  <c:v>119.99409844261153</c:v>
                </c:pt>
                <c:pt idx="125">
                  <c:v>120.10964785581533</c:v>
                </c:pt>
                <c:pt idx="126">
                  <c:v>120.12131611358996</c:v>
                </c:pt>
                <c:pt idx="127">
                  <c:v>120.54253104426415</c:v>
                </c:pt>
                <c:pt idx="128">
                  <c:v>120.63223136967349</c:v>
                </c:pt>
                <c:pt idx="129">
                  <c:v>120.81793095037565</c:v>
                </c:pt>
                <c:pt idx="130">
                  <c:v>121.32153240772622</c:v>
                </c:pt>
                <c:pt idx="131">
                  <c:v>121.98561816815034</c:v>
                </c:pt>
                <c:pt idx="132">
                  <c:v>122.47513037144937</c:v>
                </c:pt>
                <c:pt idx="133">
                  <c:v>122.8656571657035</c:v>
                </c:pt>
                <c:pt idx="134">
                  <c:v>123.369583739223</c:v>
                </c:pt>
                <c:pt idx="135">
                  <c:v>123.41518491002554</c:v>
                </c:pt>
                <c:pt idx="136">
                  <c:v>123.72652825330555</c:v>
                </c:pt>
                <c:pt idx="137">
                  <c:v>124.25694436211079</c:v>
                </c:pt>
                <c:pt idx="138">
                  <c:v>124.72166470572867</c:v>
                </c:pt>
                <c:pt idx="139">
                  <c:v>125.41246983233529</c:v>
                </c:pt>
                <c:pt idx="140">
                  <c:v>125.78379971102997</c:v>
                </c:pt>
                <c:pt idx="141">
                  <c:v>126.33960961835133</c:v>
                </c:pt>
                <c:pt idx="142">
                  <c:v>124.84216248452826</c:v>
                </c:pt>
                <c:pt idx="143">
                  <c:v>115.57138862768186</c:v>
                </c:pt>
                <c:pt idx="144">
                  <c:v>112.25947561067112</c:v>
                </c:pt>
                <c:pt idx="145">
                  <c:v>118.35587257663647</c:v>
                </c:pt>
                <c:pt idx="146">
                  <c:v>120.09303771642293</c:v>
                </c:pt>
                <c:pt idx="147">
                  <c:v>121.04337909252641</c:v>
                </c:pt>
                <c:pt idx="148">
                  <c:v>121.87405487933374</c:v>
                </c:pt>
                <c:pt idx="149">
                  <c:v>121.43184193773754</c:v>
                </c:pt>
                <c:pt idx="150">
                  <c:v>121.69677996497205</c:v>
                </c:pt>
                <c:pt idx="151">
                  <c:v>122.20111136295884</c:v>
                </c:pt>
                <c:pt idx="152">
                  <c:v>122.84669484432958</c:v>
                </c:pt>
                <c:pt idx="153">
                  <c:v>123.17007664829633</c:v>
                </c:pt>
                <c:pt idx="154">
                  <c:v>123.5741620006624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נתונים'!$A$174:$A$328</c:f>
              <c:numCache>
                <c:formatCode>mmm\-yy</c:formatCode>
                <c:ptCount val="15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</c:numCache>
            </c:numRef>
          </c:cat>
          <c:val>
            <c:numRef>
              <c:f>'מדד מלניק - נתונים'!$D$174:$D$328</c:f>
              <c:numCache>
                <c:formatCode>General</c:formatCode>
                <c:ptCount val="155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124.84216248452826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נתונים'!$A$2:$A$328</c:f>
              <c:numCache>
                <c:formatCode>mmm\-yy</c:formatCode>
                <c:ptCount val="32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</c:numCache>
            </c:numRef>
          </c:cat>
          <c:val>
            <c:numRef>
              <c:f>'מדד מלניק - נתונים'!$B$2:$B$328</c:f>
              <c:numCache>
                <c:formatCode>0.0</c:formatCode>
                <c:ptCount val="327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118.79222988128136</c:v>
                </c:pt>
                <c:pt idx="289">
                  <c:v>119.04436645566869</c:v>
                </c:pt>
                <c:pt idx="290">
                  <c:v>119.63060758002133</c:v>
                </c:pt>
                <c:pt idx="291">
                  <c:v>119.77358592201372</c:v>
                </c:pt>
                <c:pt idx="292">
                  <c:v>119.81399476427039</c:v>
                </c:pt>
                <c:pt idx="293">
                  <c:v>119.57920957923432</c:v>
                </c:pt>
                <c:pt idx="294">
                  <c:v>119.76657126933527</c:v>
                </c:pt>
                <c:pt idx="295">
                  <c:v>120.07857431060387</c:v>
                </c:pt>
                <c:pt idx="296">
                  <c:v>119.99409844261153</c:v>
                </c:pt>
                <c:pt idx="297">
                  <c:v>120.10964785581533</c:v>
                </c:pt>
                <c:pt idx="298">
                  <c:v>120.12131611358996</c:v>
                </c:pt>
                <c:pt idx="299">
                  <c:v>120.54253104426415</c:v>
                </c:pt>
                <c:pt idx="300">
                  <c:v>120.63223136967349</c:v>
                </c:pt>
                <c:pt idx="301">
                  <c:v>120.81793095037565</c:v>
                </c:pt>
                <c:pt idx="302">
                  <c:v>121.32153240772622</c:v>
                </c:pt>
                <c:pt idx="303">
                  <c:v>121.98561816815034</c:v>
                </c:pt>
                <c:pt idx="304">
                  <c:v>122.47513037144937</c:v>
                </c:pt>
                <c:pt idx="305">
                  <c:v>122.8656571657035</c:v>
                </c:pt>
                <c:pt idx="306">
                  <c:v>123.369583739223</c:v>
                </c:pt>
                <c:pt idx="307">
                  <c:v>123.41518491002554</c:v>
                </c:pt>
                <c:pt idx="308">
                  <c:v>123.72652825330555</c:v>
                </c:pt>
                <c:pt idx="309">
                  <c:v>124.25694436211079</c:v>
                </c:pt>
                <c:pt idx="310">
                  <c:v>124.72166470572867</c:v>
                </c:pt>
                <c:pt idx="311">
                  <c:v>125.41246983233529</c:v>
                </c:pt>
                <c:pt idx="312">
                  <c:v>125.78379971102997</c:v>
                </c:pt>
                <c:pt idx="313">
                  <c:v>126.33960961835133</c:v>
                </c:pt>
                <c:pt idx="314">
                  <c:v>124.84216248452826</c:v>
                </c:pt>
                <c:pt idx="315">
                  <c:v>115.57138862768186</c:v>
                </c:pt>
                <c:pt idx="316">
                  <c:v>112.25947561067112</c:v>
                </c:pt>
                <c:pt idx="317">
                  <c:v>118.35587257663647</c:v>
                </c:pt>
                <c:pt idx="318">
                  <c:v>120.09303771642293</c:v>
                </c:pt>
                <c:pt idx="319">
                  <c:v>121.04337909252641</c:v>
                </c:pt>
                <c:pt idx="320">
                  <c:v>121.87405487933374</c:v>
                </c:pt>
                <c:pt idx="321">
                  <c:v>121.43184193773754</c:v>
                </c:pt>
                <c:pt idx="322">
                  <c:v>121.69677996497205</c:v>
                </c:pt>
                <c:pt idx="323">
                  <c:v>122.20111136295884</c:v>
                </c:pt>
                <c:pt idx="324">
                  <c:v>122.84669484432958</c:v>
                </c:pt>
                <c:pt idx="325">
                  <c:v>123.17007664829633</c:v>
                </c:pt>
                <c:pt idx="326">
                  <c:v>123.5741620006624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נתונים'!$A$2:$A$328</c:f>
              <c:numCache>
                <c:formatCode>mmm\-yy</c:formatCode>
                <c:ptCount val="32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</c:numCache>
            </c:numRef>
          </c:cat>
          <c:val>
            <c:numRef>
              <c:f>'מדד מלניק - נתונים'!$D$2:$D$328</c:f>
              <c:numCache>
                <c:formatCode>0.0</c:formatCode>
                <c:ptCount val="327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124.84216248452826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420" y="1038790"/>
          <a:ext cx="2117539" cy="321303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0.59165</cdr:x>
      <cdr:y>0.14903</cdr:y>
    </cdr:from>
    <cdr:to>
      <cdr:x>0.78846</cdr:x>
      <cdr:y>0.20101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85" y="9368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0.36933</cdr:x>
      <cdr:y>0.67417</cdr:y>
    </cdr:from>
    <cdr:to>
      <cdr:x>0.61381</cdr:x>
      <cdr:y>0.72528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7000" y="4096882"/>
          <a:ext cx="2275112" cy="310592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1"/>
  <sheetViews>
    <sheetView rightToLeft="1" workbookViewId="0">
      <selection activeCell="J13" sqref="J13"/>
    </sheetView>
  </sheetViews>
  <sheetFormatPr defaultRowHeight="12.75" x14ac:dyDescent="0.2"/>
  <cols>
    <col min="1" max="1" width="11.140625" customWidth="1"/>
    <col min="4" max="4" width="14.5703125" customWidth="1"/>
    <col min="11" max="11" width="17.85546875" bestFit="1" customWidth="1"/>
    <col min="12" max="12" width="14.140625" customWidth="1"/>
    <col min="15" max="15" width="10.140625" bestFit="1" customWidth="1"/>
    <col min="16" max="16" width="16.85546875" bestFit="1" customWidth="1"/>
    <col min="17" max="17" width="14.85546875" customWidth="1"/>
  </cols>
  <sheetData>
    <row r="1" spans="1:17" ht="15" x14ac:dyDescent="0.2">
      <c r="A1" s="60"/>
      <c r="B1" s="60"/>
      <c r="C1" s="60"/>
      <c r="D1" s="61">
        <v>44287</v>
      </c>
      <c r="E1" s="60"/>
      <c r="F1" s="60"/>
      <c r="G1" s="60"/>
      <c r="I1" s="1"/>
      <c r="J1" s="56"/>
      <c r="K1" s="44"/>
      <c r="L1" s="44"/>
      <c r="M1" s="2"/>
      <c r="N1" s="3"/>
      <c r="O1" s="79"/>
      <c r="P1" s="79"/>
      <c r="Q1" s="79"/>
    </row>
    <row r="2" spans="1:17" ht="23.25" customHeight="1" x14ac:dyDescent="0.35">
      <c r="B2" s="62" t="s">
        <v>44</v>
      </c>
      <c r="I2" s="4"/>
      <c r="J2" s="59"/>
      <c r="K2" s="45"/>
      <c r="L2" s="45"/>
      <c r="M2" s="7"/>
      <c r="N2" s="3"/>
      <c r="O2" s="82"/>
      <c r="P2" s="82"/>
      <c r="Q2" s="82"/>
    </row>
    <row r="3" spans="1:17" ht="23.25" x14ac:dyDescent="0.3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80"/>
      <c r="P3" s="80"/>
      <c r="Q3" s="80"/>
    </row>
    <row r="4" spans="1:17" ht="15.75" x14ac:dyDescent="0.2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1"/>
      <c r="P4" s="81"/>
      <c r="Q4" s="81"/>
    </row>
    <row r="5" spans="1:17" ht="15.75" x14ac:dyDescent="0.2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5" x14ac:dyDescent="0.25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5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75" x14ac:dyDescent="0.2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x14ac:dyDescent="0.2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x14ac:dyDescent="0.2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x14ac:dyDescent="0.2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x14ac:dyDescent="0.2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x14ac:dyDescent="0.2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x14ac:dyDescent="0.2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x14ac:dyDescent="0.2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x14ac:dyDescent="0.2">
      <c r="A16">
        <v>2018</v>
      </c>
      <c r="B16" s="20">
        <v>110.59525783452165</v>
      </c>
      <c r="C16" s="20">
        <v>132.63133185092559</v>
      </c>
      <c r="D16" s="20">
        <v>125.19224519970867</v>
      </c>
      <c r="E16" s="20">
        <v>116.91845490959791</v>
      </c>
      <c r="F16" s="20">
        <v>119.7705611015592</v>
      </c>
      <c r="G16" s="20">
        <v>2.6021186505894578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x14ac:dyDescent="0.2">
      <c r="A17">
        <v>2019</v>
      </c>
      <c r="B17" s="20">
        <v>114.44204941137457</v>
      </c>
      <c r="C17" s="20">
        <v>138.12461294776381</v>
      </c>
      <c r="D17" s="20">
        <v>131.28284507884743</v>
      </c>
      <c r="E17" s="20">
        <v>119.05918281944878</v>
      </c>
      <c r="F17" s="20">
        <v>122.91670635298398</v>
      </c>
      <c r="G17" s="20">
        <v>2.6268101464073546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x14ac:dyDescent="0.2">
      <c r="A18" s="60">
        <v>2020</v>
      </c>
      <c r="B18" s="70">
        <v>116.47322168794561</v>
      </c>
      <c r="C18" s="70">
        <v>133.81226645815499</v>
      </c>
      <c r="D18" s="70">
        <v>136.13479983531559</v>
      </c>
      <c r="E18" s="70">
        <v>106.01459769092858</v>
      </c>
      <c r="F18" s="70">
        <v>120.95770946523754</v>
      </c>
      <c r="G18" s="70">
        <v>-1.5937596652815578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75" x14ac:dyDescent="0.2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x14ac:dyDescent="0.2">
      <c r="A20" s="68" t="s">
        <v>43</v>
      </c>
      <c r="B20" s="20">
        <v>114.8731553639529</v>
      </c>
      <c r="C20" s="20">
        <v>134.70680119403636</v>
      </c>
      <c r="D20" s="20">
        <v>132.24892174025851</v>
      </c>
      <c r="E20" s="20">
        <v>2511.1661768651848</v>
      </c>
      <c r="F20" s="20">
        <v>125.65519060463653</v>
      </c>
      <c r="G20" s="20">
        <v>0.9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x14ac:dyDescent="0.2">
      <c r="A21" s="68" t="s">
        <v>46</v>
      </c>
      <c r="B21" s="20">
        <v>113.91145746973967</v>
      </c>
      <c r="C21" s="20">
        <v>124.94699766827621</v>
      </c>
      <c r="D21" s="20">
        <v>129.43105742478406</v>
      </c>
      <c r="E21" s="20">
        <v>2009.6086890292265</v>
      </c>
      <c r="F21" s="20">
        <v>115.39557893832983</v>
      </c>
      <c r="G21" s="20">
        <v>-8.1648928444091879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x14ac:dyDescent="0.2">
      <c r="A22" s="68" t="s">
        <v>47</v>
      </c>
      <c r="B22" s="20">
        <v>117.32714309401425</v>
      </c>
      <c r="C22" s="20">
        <v>136.59576694205259</v>
      </c>
      <c r="D22" s="20">
        <v>136.60350891770415</v>
      </c>
      <c r="E22" s="20">
        <v>2279.2774484147553</v>
      </c>
      <c r="F22" s="20">
        <v>121.00349056276104</v>
      </c>
      <c r="G22" s="20">
        <v>4.8597283154393711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x14ac:dyDescent="0.2">
      <c r="A23" s="69" t="s">
        <v>48</v>
      </c>
      <c r="B23" s="70">
        <v>119.7811308240756</v>
      </c>
      <c r="C23" s="70">
        <v>138.99950002825489</v>
      </c>
      <c r="D23" s="70">
        <v>146.25571125851562</v>
      </c>
      <c r="E23" s="70">
        <v>2144.0307154565076</v>
      </c>
      <c r="F23" s="70">
        <v>121.77657775522283</v>
      </c>
      <c r="G23" s="70">
        <v>0.63889660444200747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5.75" x14ac:dyDescent="0.25">
      <c r="A24" s="66"/>
      <c r="B24" s="66"/>
      <c r="C24" s="66"/>
      <c r="D24" s="67" t="s">
        <v>15</v>
      </c>
      <c r="E24" s="66"/>
      <c r="F24" s="66"/>
      <c r="G24" s="66"/>
      <c r="I24" s="10"/>
      <c r="J24" s="13"/>
      <c r="K24" s="13"/>
      <c r="L24" s="13"/>
      <c r="M24" s="13"/>
      <c r="N24" s="3"/>
      <c r="O24" s="36"/>
      <c r="P24" s="28"/>
      <c r="Q24" s="28"/>
    </row>
    <row r="25" spans="1:17" x14ac:dyDescent="0.2">
      <c r="A25" s="71">
        <v>43831</v>
      </c>
      <c r="B25" s="20">
        <v>118.48781296634057</v>
      </c>
      <c r="C25" s="20">
        <v>141.7820653718158</v>
      </c>
      <c r="D25" s="20">
        <v>135.08183727966741</v>
      </c>
      <c r="E25" s="72">
        <v>2535.6530514170308</v>
      </c>
      <c r="F25" s="20">
        <v>125.78379971103</v>
      </c>
      <c r="G25" s="20">
        <v>0.4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x14ac:dyDescent="0.2">
      <c r="A26" s="71">
        <v>43862</v>
      </c>
      <c r="B26" s="20">
        <v>118.98524291162327</v>
      </c>
      <c r="C26" s="20">
        <v>140.58658377078902</v>
      </c>
      <c r="D26" s="20">
        <v>132.08318019535994</v>
      </c>
      <c r="E26" s="72">
        <v>2541.5941433451153</v>
      </c>
      <c r="F26" s="20">
        <v>126.33960961835136</v>
      </c>
      <c r="G26" s="20">
        <v>0.44187718020782807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x14ac:dyDescent="0.2">
      <c r="A27" s="71">
        <v>43891</v>
      </c>
      <c r="B27" s="20">
        <v>107.14641021389488</v>
      </c>
      <c r="C27" s="20">
        <v>121.75175443950425</v>
      </c>
      <c r="D27" s="20">
        <v>129.5817477457482</v>
      </c>
      <c r="E27" s="72">
        <v>2456.2513358334081</v>
      </c>
      <c r="F27" s="20">
        <v>124.84216248452829</v>
      </c>
      <c r="G27" s="20">
        <v>-1.1852554700355511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.75" x14ac:dyDescent="0.25">
      <c r="A28" s="71">
        <v>43922</v>
      </c>
      <c r="B28" s="20">
        <v>109.13612999502571</v>
      </c>
      <c r="C28" s="20">
        <v>113.20258661382827</v>
      </c>
      <c r="D28" s="20">
        <v>128.31108236169564</v>
      </c>
      <c r="E28" s="72">
        <v>1749.955659505292</v>
      </c>
      <c r="F28" s="20">
        <v>115.57138862768188</v>
      </c>
      <c r="G28" s="20">
        <v>-7.425995891408343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x14ac:dyDescent="0.2">
      <c r="A29" s="71">
        <v>43952</v>
      </c>
      <c r="B29" s="20">
        <v>114.30940142596585</v>
      </c>
      <c r="C29" s="20">
        <v>127.05683666276791</v>
      </c>
      <c r="D29" s="20">
        <v>128.58030158602131</v>
      </c>
      <c r="E29" s="72">
        <v>2019.3272839741228</v>
      </c>
      <c r="F29" s="20">
        <v>112.25947561067113</v>
      </c>
      <c r="G29" s="20">
        <v>-2.8656859248098354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x14ac:dyDescent="0.2">
      <c r="A30" s="71">
        <v>43983</v>
      </c>
      <c r="B30" s="20">
        <v>118.28884098822749</v>
      </c>
      <c r="C30" s="20">
        <v>134.58156972823252</v>
      </c>
      <c r="D30" s="20">
        <v>131.40178832663528</v>
      </c>
      <c r="E30" s="72">
        <v>2259.543123608265</v>
      </c>
      <c r="F30" s="20">
        <v>118.35587257663649</v>
      </c>
      <c r="G30" s="20">
        <v>5.4306301831556381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x14ac:dyDescent="0.2">
      <c r="A31" s="71">
        <v>44013</v>
      </c>
      <c r="B31" s="20">
        <v>115.20477532747471</v>
      </c>
      <c r="C31" s="20">
        <v>136.9083496959953</v>
      </c>
      <c r="D31" s="20">
        <v>135.73317727602335</v>
      </c>
      <c r="E31" s="72">
        <v>2262.0149692825294</v>
      </c>
      <c r="F31" s="20">
        <v>120.09303771642294</v>
      </c>
      <c r="G31" s="20">
        <v>1.4677473132240548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x14ac:dyDescent="0.2">
      <c r="A32" s="71">
        <v>44044</v>
      </c>
      <c r="B32" s="20">
        <v>116.99552313049244</v>
      </c>
      <c r="C32" s="20">
        <v>138.60766049384148</v>
      </c>
      <c r="D32" s="20">
        <v>135.90754687130627</v>
      </c>
      <c r="E32" s="72">
        <v>2275.9569781719347</v>
      </c>
      <c r="F32" s="20">
        <v>121.04337909252642</v>
      </c>
      <c r="G32" s="20">
        <v>0.79133761138387992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x14ac:dyDescent="0.2">
      <c r="A33" s="71">
        <v>44075</v>
      </c>
      <c r="B33" s="20">
        <v>119.78113082407562</v>
      </c>
      <c r="C33" s="20">
        <v>134.27129063632103</v>
      </c>
      <c r="D33" s="20">
        <v>138.16980260578282</v>
      </c>
      <c r="E33" s="72">
        <v>2299.8603977898028</v>
      </c>
      <c r="F33" s="20">
        <v>121.87405487933376</v>
      </c>
      <c r="G33" s="20">
        <v>0.68626288611155495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x14ac:dyDescent="0.2">
      <c r="A34" s="71">
        <v>44105</v>
      </c>
      <c r="B34" s="20">
        <v>118.68678494445366</v>
      </c>
      <c r="C34" s="20">
        <v>133.34564961750303</v>
      </c>
      <c r="D34" s="20">
        <v>141.2764520588841</v>
      </c>
      <c r="E34" s="72">
        <v>2050.4706797793674</v>
      </c>
      <c r="F34" s="20">
        <v>121.43184193773757</v>
      </c>
      <c r="G34" s="20">
        <v>-0.36284420177371546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x14ac:dyDescent="0.2">
      <c r="A35" s="71">
        <v>44136</v>
      </c>
      <c r="B35" s="20">
        <v>120.17907478030176</v>
      </c>
      <c r="C35" s="20">
        <v>141.33613527840933</v>
      </c>
      <c r="D35" s="20">
        <v>145.80332852013774</v>
      </c>
      <c r="E35" s="72">
        <v>2163.6897340283044</v>
      </c>
      <c r="F35" s="20">
        <v>121.69677996497208</v>
      </c>
      <c r="G35" s="20">
        <v>0.21817838139222001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x14ac:dyDescent="0.2">
      <c r="A36" s="71">
        <v>44166</v>
      </c>
      <c r="B36" s="20">
        <v>120.4775327474714</v>
      </c>
      <c r="C36" s="20">
        <v>142.3167151888523</v>
      </c>
      <c r="D36" s="20">
        <v>151.68735319652495</v>
      </c>
      <c r="E36" s="72">
        <v>2217.9317325618504</v>
      </c>
      <c r="F36" s="20">
        <v>122.20111136295886</v>
      </c>
      <c r="G36" s="20">
        <v>0.414416386474592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x14ac:dyDescent="0.2">
      <c r="A37" s="71">
        <v>44197</v>
      </c>
      <c r="B37" s="20">
        <v>119.08472890067982</v>
      </c>
      <c r="C37" s="20">
        <v>143.27863303042801</v>
      </c>
      <c r="D37" s="20">
        <v>152.31152582507306</v>
      </c>
      <c r="E37" s="72">
        <v>2094.1321215603493</v>
      </c>
      <c r="F37" s="20">
        <v>122.84669484432959</v>
      </c>
      <c r="G37" s="20">
        <v>0.52829591660032982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x14ac:dyDescent="0.2">
      <c r="A38" s="71">
        <v>44228</v>
      </c>
      <c r="B38" s="20">
        <v>117.79141104294479</v>
      </c>
      <c r="C38" s="20">
        <v>144.41786700296083</v>
      </c>
      <c r="D38" s="20">
        <v>150.93160817440094</v>
      </c>
      <c r="E38" s="72"/>
      <c r="F38" s="20">
        <v>123.17007664829636</v>
      </c>
      <c r="G38" s="20">
        <v>0.26324013387299949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x14ac:dyDescent="0.2">
      <c r="A39" s="73">
        <v>44256</v>
      </c>
      <c r="B39" s="70"/>
      <c r="C39" s="70"/>
      <c r="D39" s="70">
        <v>157.16658567580976</v>
      </c>
      <c r="E39" s="74"/>
      <c r="F39" s="70">
        <v>123.57416200066243</v>
      </c>
      <c r="G39" s="70">
        <v>0.32807104076091331</v>
      </c>
      <c r="I39" s="10"/>
      <c r="J39" s="13"/>
      <c r="K39" s="13"/>
      <c r="L39" s="13"/>
      <c r="M39" s="13"/>
      <c r="N39" s="3"/>
      <c r="O39" s="23"/>
      <c r="P39" s="11"/>
      <c r="Q39" s="11"/>
    </row>
    <row r="40" spans="1:17" s="3" customFormat="1" x14ac:dyDescent="0.2">
      <c r="A40" s="75" t="s">
        <v>16</v>
      </c>
      <c r="B40" s="76"/>
      <c r="C40" s="76"/>
      <c r="D40"/>
      <c r="E40"/>
      <c r="F40"/>
      <c r="G40"/>
    </row>
    <row r="41" spans="1:17" x14ac:dyDescent="0.2">
      <c r="A41" s="77" t="s">
        <v>35</v>
      </c>
      <c r="B41" s="78"/>
      <c r="C41" s="78"/>
      <c r="D41" s="70"/>
      <c r="E41" s="74"/>
      <c r="F41" s="70"/>
      <c r="G41" s="70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169" workbookViewId="0">
      <selection activeCell="J333" sqref="J333"/>
    </sheetView>
  </sheetViews>
  <sheetFormatPr defaultRowHeight="12.75" x14ac:dyDescent="0.2"/>
  <cols>
    <col min="1" max="1" width="10.85546875" style="17" bestFit="1" customWidth="1"/>
    <col min="5" max="6" width="10.140625" bestFit="1" customWidth="1"/>
    <col min="7" max="7" width="13.140625" bestFit="1" customWidth="1"/>
    <col min="8" max="8" width="10.140625" bestFit="1" customWidth="1"/>
    <col min="11" max="12" width="10.140625" bestFit="1" customWidth="1"/>
  </cols>
  <sheetData>
    <row r="1" spans="1:10" x14ac:dyDescent="0.2">
      <c r="A1" s="18" t="s">
        <v>8</v>
      </c>
      <c r="B1" s="19" t="s">
        <v>21</v>
      </c>
      <c r="H1" s="37"/>
    </row>
    <row r="2" spans="1:10" x14ac:dyDescent="0.2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.25" x14ac:dyDescent="0.2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">
      <c r="A290" s="16">
        <v>43131</v>
      </c>
      <c r="B290" s="21">
        <v>118.79222988128136</v>
      </c>
      <c r="E290" s="24">
        <f>AVERAGE($B$290:$B$301)</f>
        <v>119.77056110155918</v>
      </c>
    </row>
    <row r="291" spans="1:8" x14ac:dyDescent="0.2">
      <c r="A291" s="16">
        <v>43159</v>
      </c>
      <c r="B291" s="21">
        <v>119.04436645566869</v>
      </c>
      <c r="E291" s="24">
        <f t="shared" ref="E291:E301" si="17">AVERAGE($B$290:$B$301)</f>
        <v>119.77056110155918</v>
      </c>
    </row>
    <row r="292" spans="1:8" x14ac:dyDescent="0.2">
      <c r="A292" s="16">
        <v>43190</v>
      </c>
      <c r="B292" s="21">
        <v>119.63060758002133</v>
      </c>
      <c r="E292" s="24">
        <f t="shared" si="17"/>
        <v>119.77056110155918</v>
      </c>
    </row>
    <row r="293" spans="1:8" x14ac:dyDescent="0.2">
      <c r="A293" s="16">
        <v>43220</v>
      </c>
      <c r="B293" s="21">
        <v>119.77358592201372</v>
      </c>
      <c r="E293" s="24">
        <f t="shared" si="17"/>
        <v>119.77056110155918</v>
      </c>
    </row>
    <row r="294" spans="1:8" x14ac:dyDescent="0.2">
      <c r="A294" s="16">
        <v>43251</v>
      </c>
      <c r="B294" s="21">
        <v>119.81399476427039</v>
      </c>
      <c r="E294" s="24">
        <f t="shared" si="17"/>
        <v>119.77056110155918</v>
      </c>
    </row>
    <row r="295" spans="1:8" x14ac:dyDescent="0.2">
      <c r="A295" s="16">
        <v>43281</v>
      </c>
      <c r="B295" s="21">
        <v>119.57920957923432</v>
      </c>
      <c r="E295" s="24">
        <f t="shared" si="17"/>
        <v>119.77056110155918</v>
      </c>
      <c r="F295" s="46" t="s">
        <v>41</v>
      </c>
      <c r="G295" t="s">
        <v>26</v>
      </c>
      <c r="H295" s="20">
        <f>(E295/E283-1)*100</f>
        <v>2.60211865058948</v>
      </c>
    </row>
    <row r="296" spans="1:8" x14ac:dyDescent="0.2">
      <c r="A296" s="16">
        <v>43312</v>
      </c>
      <c r="B296" s="21">
        <v>119.76657126933527</v>
      </c>
      <c r="E296" s="24">
        <f t="shared" si="17"/>
        <v>119.77056110155918</v>
      </c>
    </row>
    <row r="297" spans="1:8" x14ac:dyDescent="0.2">
      <c r="A297" s="16">
        <v>43343</v>
      </c>
      <c r="B297" s="21">
        <v>120.07857431060387</v>
      </c>
      <c r="E297" s="24">
        <f t="shared" si="17"/>
        <v>119.77056110155918</v>
      </c>
    </row>
    <row r="298" spans="1:8" x14ac:dyDescent="0.2">
      <c r="A298" s="16">
        <v>43373</v>
      </c>
      <c r="B298" s="21">
        <v>119.99409844261153</v>
      </c>
      <c r="E298" s="24">
        <f t="shared" si="17"/>
        <v>119.77056110155918</v>
      </c>
    </row>
    <row r="299" spans="1:8" x14ac:dyDescent="0.2">
      <c r="A299" s="16">
        <v>43404</v>
      </c>
      <c r="B299" s="21">
        <v>120.10964785581533</v>
      </c>
      <c r="E299" s="24">
        <f t="shared" si="17"/>
        <v>119.77056110155918</v>
      </c>
    </row>
    <row r="300" spans="1:8" x14ac:dyDescent="0.2">
      <c r="A300" s="16">
        <v>43434</v>
      </c>
      <c r="B300" s="21">
        <v>120.12131611358996</v>
      </c>
      <c r="E300" s="24">
        <f t="shared" si="17"/>
        <v>119.77056110155918</v>
      </c>
    </row>
    <row r="301" spans="1:8" x14ac:dyDescent="0.2">
      <c r="A301" s="16">
        <v>43465</v>
      </c>
      <c r="B301" s="21">
        <v>120.54253104426415</v>
      </c>
      <c r="E301" s="24">
        <f t="shared" si="17"/>
        <v>119.77056110155918</v>
      </c>
    </row>
    <row r="302" spans="1:8" x14ac:dyDescent="0.2">
      <c r="A302" s="16">
        <v>43496</v>
      </c>
      <c r="B302" s="21">
        <v>120.63223136967349</v>
      </c>
      <c r="E302" s="24">
        <f t="shared" ref="E302:E313" si="18">AVERAGE($B$302:$B$313)</f>
        <v>122.91670635298395</v>
      </c>
    </row>
    <row r="303" spans="1:8" x14ac:dyDescent="0.2">
      <c r="A303" s="16">
        <v>43524</v>
      </c>
      <c r="B303" s="21">
        <v>120.81793095037565</v>
      </c>
      <c r="E303" s="24">
        <f t="shared" si="18"/>
        <v>122.91670635298395</v>
      </c>
    </row>
    <row r="304" spans="1:8" x14ac:dyDescent="0.2">
      <c r="A304" s="16">
        <v>43555</v>
      </c>
      <c r="B304" s="21">
        <v>121.32153240772622</v>
      </c>
      <c r="E304" s="24">
        <f t="shared" si="18"/>
        <v>122.91670635298395</v>
      </c>
    </row>
    <row r="305" spans="1:8" x14ac:dyDescent="0.2">
      <c r="A305" s="16">
        <v>43585</v>
      </c>
      <c r="B305" s="21">
        <v>121.98561816815034</v>
      </c>
      <c r="E305" s="24">
        <f t="shared" si="18"/>
        <v>122.91670635298395</v>
      </c>
    </row>
    <row r="306" spans="1:8" x14ac:dyDescent="0.2">
      <c r="A306" s="16">
        <v>43616</v>
      </c>
      <c r="B306" s="21">
        <v>122.47513037144937</v>
      </c>
      <c r="E306" s="24">
        <f t="shared" si="18"/>
        <v>122.91670635298395</v>
      </c>
    </row>
    <row r="307" spans="1:8" x14ac:dyDescent="0.2">
      <c r="A307" s="16">
        <v>43646</v>
      </c>
      <c r="B307" s="21">
        <v>122.8656571657035</v>
      </c>
      <c r="E307" s="24">
        <f t="shared" si="18"/>
        <v>122.91670635298395</v>
      </c>
      <c r="F307" s="46" t="s">
        <v>42</v>
      </c>
      <c r="G307" t="s">
        <v>26</v>
      </c>
      <c r="H307" s="20">
        <f>(E307/E295-1)*100</f>
        <v>2.6268101464073546</v>
      </c>
    </row>
    <row r="308" spans="1:8" x14ac:dyDescent="0.2">
      <c r="A308" s="16">
        <v>43677</v>
      </c>
      <c r="B308" s="21">
        <v>123.369583739223</v>
      </c>
      <c r="E308" s="24">
        <f t="shared" si="18"/>
        <v>122.91670635298395</v>
      </c>
    </row>
    <row r="309" spans="1:8" x14ac:dyDescent="0.2">
      <c r="A309" s="16">
        <v>43708</v>
      </c>
      <c r="B309" s="21">
        <v>123.41518491002554</v>
      </c>
      <c r="E309" s="24">
        <f t="shared" si="18"/>
        <v>122.91670635298395</v>
      </c>
    </row>
    <row r="310" spans="1:8" x14ac:dyDescent="0.2">
      <c r="A310" s="16">
        <v>43738</v>
      </c>
      <c r="B310" s="21">
        <v>123.72652825330555</v>
      </c>
      <c r="E310" s="24">
        <f t="shared" si="18"/>
        <v>122.91670635298395</v>
      </c>
    </row>
    <row r="311" spans="1:8" x14ac:dyDescent="0.2">
      <c r="A311" s="16">
        <v>43769</v>
      </c>
      <c r="B311" s="21">
        <v>124.25694436211079</v>
      </c>
      <c r="E311" s="24">
        <f t="shared" si="18"/>
        <v>122.91670635298395</v>
      </c>
    </row>
    <row r="312" spans="1:8" x14ac:dyDescent="0.2">
      <c r="A312" s="16">
        <v>43799</v>
      </c>
      <c r="B312" s="21">
        <v>124.72166470572867</v>
      </c>
      <c r="E312" s="24">
        <f t="shared" si="18"/>
        <v>122.91670635298395</v>
      </c>
    </row>
    <row r="313" spans="1:8" x14ac:dyDescent="0.2">
      <c r="A313" s="16">
        <v>43830</v>
      </c>
      <c r="B313" s="21">
        <v>125.41246983233529</v>
      </c>
      <c r="E313" s="24">
        <f t="shared" si="18"/>
        <v>122.91670635298395</v>
      </c>
    </row>
    <row r="314" spans="1:8" x14ac:dyDescent="0.2">
      <c r="A314" s="16">
        <v>43861</v>
      </c>
      <c r="B314" s="21">
        <v>125.78379971102997</v>
      </c>
      <c r="E314" s="24">
        <f>AVERAGE($B$314:$B$325)</f>
        <v>120.95770946523753</v>
      </c>
    </row>
    <row r="315" spans="1:8" x14ac:dyDescent="0.2">
      <c r="A315" s="16">
        <v>43890</v>
      </c>
      <c r="B315" s="21">
        <v>126.33960961835133</v>
      </c>
      <c r="E315" s="24">
        <f t="shared" ref="E315:E325" si="19">AVERAGE($B$314:$B$325)</f>
        <v>120.95770946523753</v>
      </c>
    </row>
    <row r="316" spans="1:8" x14ac:dyDescent="0.2">
      <c r="A316" s="16">
        <v>43921</v>
      </c>
      <c r="B316" s="21">
        <v>124.84216248452826</v>
      </c>
      <c r="D316" s="21">
        <f>B316</f>
        <v>124.84216248452826</v>
      </c>
      <c r="E316" s="24">
        <f t="shared" si="19"/>
        <v>120.95770946523753</v>
      </c>
    </row>
    <row r="317" spans="1:8" x14ac:dyDescent="0.2">
      <c r="A317" s="16">
        <v>43951</v>
      </c>
      <c r="B317" s="21">
        <v>115.57138862768186</v>
      </c>
      <c r="D317" s="21"/>
      <c r="E317" s="24">
        <f t="shared" si="19"/>
        <v>120.95770946523753</v>
      </c>
    </row>
    <row r="318" spans="1:8" x14ac:dyDescent="0.2">
      <c r="A318" s="16">
        <v>43982</v>
      </c>
      <c r="B318" s="21">
        <v>112.25947561067112</v>
      </c>
      <c r="E318" s="24">
        <f t="shared" si="19"/>
        <v>120.95770946523753</v>
      </c>
    </row>
    <row r="319" spans="1:8" x14ac:dyDescent="0.2">
      <c r="A319" s="16">
        <v>44012</v>
      </c>
      <c r="B319" s="21">
        <v>118.35587257663647</v>
      </c>
      <c r="E319" s="24">
        <f t="shared" si="19"/>
        <v>120.95770946523753</v>
      </c>
      <c r="F319" s="46" t="s">
        <v>45</v>
      </c>
      <c r="G319" t="s">
        <v>26</v>
      </c>
      <c r="H319" s="20">
        <f>(E319/E307-1)*100</f>
        <v>-1.5937596652815467</v>
      </c>
    </row>
    <row r="320" spans="1:8" x14ac:dyDescent="0.2">
      <c r="A320" s="16">
        <v>44043</v>
      </c>
      <c r="B320" s="21">
        <v>120.09303771642293</v>
      </c>
      <c r="E320" s="24">
        <f t="shared" si="19"/>
        <v>120.95770946523753</v>
      </c>
    </row>
    <row r="321" spans="1:5" x14ac:dyDescent="0.2">
      <c r="A321" s="16">
        <v>44074</v>
      </c>
      <c r="B321" s="21">
        <v>121.04337909252641</v>
      </c>
      <c r="E321" s="24">
        <f t="shared" si="19"/>
        <v>120.95770946523753</v>
      </c>
    </row>
    <row r="322" spans="1:5" x14ac:dyDescent="0.2">
      <c r="A322" s="16">
        <v>44104</v>
      </c>
      <c r="B322" s="21">
        <v>121.87405487933374</v>
      </c>
      <c r="E322" s="24">
        <f t="shared" si="19"/>
        <v>120.95770946523753</v>
      </c>
    </row>
    <row r="323" spans="1:5" x14ac:dyDescent="0.2">
      <c r="A323" s="16">
        <v>44135</v>
      </c>
      <c r="B323" s="21">
        <v>121.43184193773754</v>
      </c>
      <c r="E323" s="24">
        <f t="shared" si="19"/>
        <v>120.95770946523753</v>
      </c>
    </row>
    <row r="324" spans="1:5" x14ac:dyDescent="0.2">
      <c r="A324" s="16">
        <v>44165</v>
      </c>
      <c r="B324" s="21">
        <v>121.69677996497205</v>
      </c>
      <c r="E324" s="24">
        <f t="shared" si="19"/>
        <v>120.95770946523753</v>
      </c>
    </row>
    <row r="325" spans="1:5" x14ac:dyDescent="0.2">
      <c r="A325" s="16">
        <v>44196</v>
      </c>
      <c r="B325" s="21">
        <v>122.20111136295884</v>
      </c>
      <c r="E325" s="24">
        <f t="shared" si="19"/>
        <v>120.95770946523753</v>
      </c>
    </row>
    <row r="326" spans="1:5" x14ac:dyDescent="0.2">
      <c r="A326" s="16">
        <v>44227</v>
      </c>
      <c r="B326" s="21">
        <v>122.84669484432958</v>
      </c>
      <c r="E326" s="24">
        <f>AVERAGE($B$326:$B$337)</f>
        <v>123.19697783109609</v>
      </c>
    </row>
    <row r="327" spans="1:5" x14ac:dyDescent="0.2">
      <c r="A327" s="16">
        <v>44255</v>
      </c>
      <c r="B327" s="21">
        <v>123.17007664829633</v>
      </c>
      <c r="E327" s="24">
        <f>AVERAGE($B$326:$B$337)</f>
        <v>123.19697783109609</v>
      </c>
    </row>
    <row r="328" spans="1:5" x14ac:dyDescent="0.2">
      <c r="A328" s="16">
        <v>44286</v>
      </c>
      <c r="B328" s="21">
        <v>123.5741620006624</v>
      </c>
      <c r="E328" s="24">
        <f>AVERAGE($B$326:$B$337)</f>
        <v>123.19697783109609</v>
      </c>
    </row>
    <row r="329" spans="1:5" x14ac:dyDescent="0.2">
      <c r="A329" s="16">
        <v>44316</v>
      </c>
    </row>
    <row r="330" spans="1:5" x14ac:dyDescent="0.2">
      <c r="A330" s="16">
        <v>44347</v>
      </c>
    </row>
    <row r="331" spans="1:5" x14ac:dyDescent="0.2">
      <c r="A331" s="16">
        <v>44377</v>
      </c>
    </row>
    <row r="332" spans="1:5" x14ac:dyDescent="0.2">
      <c r="A332" s="16">
        <v>44408</v>
      </c>
    </row>
    <row r="333" spans="1:5" x14ac:dyDescent="0.2">
      <c r="A333" s="16">
        <v>44439</v>
      </c>
    </row>
    <row r="334" spans="1:5" x14ac:dyDescent="0.2">
      <c r="A334" s="16">
        <v>44469</v>
      </c>
    </row>
    <row r="335" spans="1:5" x14ac:dyDescent="0.2">
      <c r="A335" s="16">
        <v>44500</v>
      </c>
    </row>
    <row r="336" spans="1:5" x14ac:dyDescent="0.2">
      <c r="A336" s="16">
        <v>44530</v>
      </c>
    </row>
    <row r="337" spans="1:1" x14ac:dyDescent="0.2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2021-04-27T08:03:05Z</dcterms:modified>
</cp:coreProperties>
</file>