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C6FE7658-6D74-46C2-AE1C-AD4C35CD3838}" xr6:coauthVersionLast="45" xr6:coauthVersionMax="46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6" i="3" l="1"/>
  <c r="E335" i="3" l="1"/>
  <c r="E334" i="3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<sst xmlns="http://schemas.openxmlformats.org/spreadsheetml/2006/main" count="73" uniqueCount="51">
  <si>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</si>
  <si>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</si>
  <si>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</si>
  <si>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</si>
  <si>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</si>
  <si>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</si>
  <si>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</si>
  <si>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</si>
  <si>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</si>
  <si>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</si>
  <si>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</si>
  <si>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</si>
  <si>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</si>
  <si>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</si>
  <si>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</si>
  <si>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</si>
  <si>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</si>
  <si>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</si>
  <si>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</si>
  <si>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</si>
  <si>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</si>
  <si>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</si>
  <si>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</si>
  <si>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</si>
  <si>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</si>
  <si>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</si>
  <si>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</si>
  <si>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</si>
  <si>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</si>
  <si>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</si>
  <si>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</si>
  <si>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</si>
  <si>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</si>
  <si>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</si>
  <si>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</si>
  <si>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</si>
  <si>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</si>
  <si>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</si>
  <si>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</si>
  <si>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</si>
  <si>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</si>
  <si>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</si>
  <si>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</si>
  <si>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</si>
  <si>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</si>
  <si>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</si>
  <si>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</si>
  <si>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</si>
  <si>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</si>
  <si>
    <t>פרופ' רפי מלניק, אוניברסיטת רייכמן</t>
  </si>
  <si>
    <t>2021:3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</si>
</sst>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079884245238572E-2"/>
          <c:y val="0.1538557877115754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נתונים'!$A$174:$A$336</c:f>
              <c:numCache>
                <c:formatCode>mmm\-yy</c:formatCode>
                <c:ptCount val="16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</c:numCache>
            </c:numRef>
          </c:cat>
          <c:val>
            <c:numRef>
              <c:f>'מדד מלניק - נתונים'!$B$174:$B$336</c:f>
              <c:numCache>
                <c:formatCode>0.0</c:formatCode>
                <c:ptCount val="163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118.78839772281427</c:v>
                </c:pt>
                <c:pt idx="117">
                  <c:v>119.03920328489758</c:v>
                </c:pt>
                <c:pt idx="118">
                  <c:v>119.65140647507553</c:v>
                </c:pt>
                <c:pt idx="119">
                  <c:v>119.71601098180604</c:v>
                </c:pt>
                <c:pt idx="120">
                  <c:v>119.77862492307463</c:v>
                </c:pt>
                <c:pt idx="121">
                  <c:v>119.49812787219003</c:v>
                </c:pt>
                <c:pt idx="122">
                  <c:v>119.64338678863251</c:v>
                </c:pt>
                <c:pt idx="123">
                  <c:v>119.84945351262115</c:v>
                </c:pt>
                <c:pt idx="124">
                  <c:v>119.72118518496386</c:v>
                </c:pt>
                <c:pt idx="125">
                  <c:v>119.80718418012333</c:v>
                </c:pt>
                <c:pt idx="126">
                  <c:v>119.75312643629555</c:v>
                </c:pt>
                <c:pt idx="127">
                  <c:v>120.17214494360771</c:v>
                </c:pt>
                <c:pt idx="128">
                  <c:v>120.2494856052321</c:v>
                </c:pt>
                <c:pt idx="129">
                  <c:v>120.53138528410112</c:v>
                </c:pt>
                <c:pt idx="130">
                  <c:v>120.96027355127603</c:v>
                </c:pt>
                <c:pt idx="131">
                  <c:v>121.64562195640434</c:v>
                </c:pt>
                <c:pt idx="132">
                  <c:v>122.16731045918745</c:v>
                </c:pt>
                <c:pt idx="133">
                  <c:v>122.56039915827139</c:v>
                </c:pt>
                <c:pt idx="134">
                  <c:v>123.08024420189361</c:v>
                </c:pt>
                <c:pt idx="135">
                  <c:v>123.13840630312072</c:v>
                </c:pt>
                <c:pt idx="136">
                  <c:v>123.54402914322374</c:v>
                </c:pt>
                <c:pt idx="137">
                  <c:v>124.17644998953676</c:v>
                </c:pt>
                <c:pt idx="138">
                  <c:v>124.66480976106311</c:v>
                </c:pt>
                <c:pt idx="139">
                  <c:v>125.39586409418635</c:v>
                </c:pt>
                <c:pt idx="140">
                  <c:v>125.89465280064292</c:v>
                </c:pt>
                <c:pt idx="141">
                  <c:v>126.5363096724589</c:v>
                </c:pt>
                <c:pt idx="142">
                  <c:v>125.05357714621017</c:v>
                </c:pt>
                <c:pt idx="143">
                  <c:v>115.59853971641974</c:v>
                </c:pt>
                <c:pt idx="144">
                  <c:v>112.08962492513399</c:v>
                </c:pt>
                <c:pt idx="145">
                  <c:v>118.07684631880147</c:v>
                </c:pt>
                <c:pt idx="146">
                  <c:v>119.98156048357717</c:v>
                </c:pt>
                <c:pt idx="147">
                  <c:v>121.21957127261085</c:v>
                </c:pt>
                <c:pt idx="148">
                  <c:v>122.43686266711916</c:v>
                </c:pt>
                <c:pt idx="149">
                  <c:v>121.6304520090877</c:v>
                </c:pt>
                <c:pt idx="150">
                  <c:v>121.76069044461799</c:v>
                </c:pt>
                <c:pt idx="151">
                  <c:v>122.19127950553616</c:v>
                </c:pt>
                <c:pt idx="152">
                  <c:v>122.63788439562167</c:v>
                </c:pt>
                <c:pt idx="153">
                  <c:v>122.7702987649751</c:v>
                </c:pt>
                <c:pt idx="154">
                  <c:v>123.45979903870554</c:v>
                </c:pt>
                <c:pt idx="155">
                  <c:v>124.62677998759088</c:v>
                </c:pt>
                <c:pt idx="156">
                  <c:v>125.20599115593807</c:v>
                </c:pt>
                <c:pt idx="157">
                  <c:v>126.12668347113858</c:v>
                </c:pt>
                <c:pt idx="158">
                  <c:v>127.21971934257587</c:v>
                </c:pt>
                <c:pt idx="159">
                  <c:v>128.44062497028818</c:v>
                </c:pt>
                <c:pt idx="160">
                  <c:v>129.32232103908146</c:v>
                </c:pt>
                <c:pt idx="161">
                  <c:v>130.06149051482072</c:v>
                </c:pt>
                <c:pt idx="162">
                  <c:v>131.0004233722274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נתונים'!$A$174:$A$336</c:f>
              <c:numCache>
                <c:formatCode>mmm\-yy</c:formatCode>
                <c:ptCount val="16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</c:numCache>
            </c:numRef>
          </c:cat>
          <c:val>
            <c:numRef>
              <c:f>'מדד מלניק - נתונים'!$D$174:$D$336</c:f>
              <c:numCache>
                <c:formatCode>General</c:formatCode>
                <c:ptCount val="163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125.05357714621017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נתונים'!$A$2:$A$336</c:f>
              <c:numCache>
                <c:formatCode>mmm\-yy</c:formatCode>
                <c:ptCount val="33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</c:numCache>
            </c:numRef>
          </c:cat>
          <c:val>
            <c:numRef>
              <c:f>'מדד מלניק - נתונים'!$B$2:$B$336</c:f>
              <c:numCache>
                <c:formatCode>0.0</c:formatCode>
                <c:ptCount val="335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118.78839772281427</c:v>
                </c:pt>
                <c:pt idx="289">
                  <c:v>119.03920328489758</c:v>
                </c:pt>
                <c:pt idx="290">
                  <c:v>119.65140647507553</c:v>
                </c:pt>
                <c:pt idx="291">
                  <c:v>119.71601098180604</c:v>
                </c:pt>
                <c:pt idx="292">
                  <c:v>119.77862492307463</c:v>
                </c:pt>
                <c:pt idx="293">
                  <c:v>119.49812787219003</c:v>
                </c:pt>
                <c:pt idx="294">
                  <c:v>119.64338678863251</c:v>
                </c:pt>
                <c:pt idx="295">
                  <c:v>119.84945351262115</c:v>
                </c:pt>
                <c:pt idx="296">
                  <c:v>119.72118518496386</c:v>
                </c:pt>
                <c:pt idx="297">
                  <c:v>119.80718418012333</c:v>
                </c:pt>
                <c:pt idx="298">
                  <c:v>119.75312643629555</c:v>
                </c:pt>
                <c:pt idx="299">
                  <c:v>120.17214494360771</c:v>
                </c:pt>
                <c:pt idx="300">
                  <c:v>120.2494856052321</c:v>
                </c:pt>
                <c:pt idx="301">
                  <c:v>120.53138528410112</c:v>
                </c:pt>
                <c:pt idx="302">
                  <c:v>120.96027355127603</c:v>
                </c:pt>
                <c:pt idx="303">
                  <c:v>121.64562195640434</c:v>
                </c:pt>
                <c:pt idx="304">
                  <c:v>122.16731045918745</c:v>
                </c:pt>
                <c:pt idx="305">
                  <c:v>122.56039915827139</c:v>
                </c:pt>
                <c:pt idx="306">
                  <c:v>123.08024420189361</c:v>
                </c:pt>
                <c:pt idx="307">
                  <c:v>123.13840630312072</c:v>
                </c:pt>
                <c:pt idx="308">
                  <c:v>123.54402914322374</c:v>
                </c:pt>
                <c:pt idx="309">
                  <c:v>124.17644998953676</c:v>
                </c:pt>
                <c:pt idx="310">
                  <c:v>124.66480976106311</c:v>
                </c:pt>
                <c:pt idx="311">
                  <c:v>125.39586409418635</c:v>
                </c:pt>
                <c:pt idx="312">
                  <c:v>125.89465280064292</c:v>
                </c:pt>
                <c:pt idx="313">
                  <c:v>126.5363096724589</c:v>
                </c:pt>
                <c:pt idx="314">
                  <c:v>125.05357714621017</c:v>
                </c:pt>
                <c:pt idx="315">
                  <c:v>115.59853971641974</c:v>
                </c:pt>
                <c:pt idx="316">
                  <c:v>112.08962492513399</c:v>
                </c:pt>
                <c:pt idx="317">
                  <c:v>118.07684631880147</c:v>
                </c:pt>
                <c:pt idx="318">
                  <c:v>119.98156048357717</c:v>
                </c:pt>
                <c:pt idx="319">
                  <c:v>121.21957127261085</c:v>
                </c:pt>
                <c:pt idx="320">
                  <c:v>122.43686266711916</c:v>
                </c:pt>
                <c:pt idx="321">
                  <c:v>121.6304520090877</c:v>
                </c:pt>
                <c:pt idx="322">
                  <c:v>121.76069044461799</c:v>
                </c:pt>
                <c:pt idx="323">
                  <c:v>122.19127950553616</c:v>
                </c:pt>
                <c:pt idx="324">
                  <c:v>122.63788439562167</c:v>
                </c:pt>
                <c:pt idx="325">
                  <c:v>122.7702987649751</c:v>
                </c:pt>
                <c:pt idx="326">
                  <c:v>123.45979903870554</c:v>
                </c:pt>
                <c:pt idx="327">
                  <c:v>124.62677998759088</c:v>
                </c:pt>
                <c:pt idx="328">
                  <c:v>125.20599115593807</c:v>
                </c:pt>
                <c:pt idx="329">
                  <c:v>126.12668347113858</c:v>
                </c:pt>
                <c:pt idx="330">
                  <c:v>127.21971934257587</c:v>
                </c:pt>
                <c:pt idx="331">
                  <c:v>128.44062497028818</c:v>
                </c:pt>
                <c:pt idx="332">
                  <c:v>129.32232103908146</c:v>
                </c:pt>
                <c:pt idx="333">
                  <c:v>130.06149051482072</c:v>
                </c:pt>
                <c:pt idx="334">
                  <c:v>131.0004233722274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נתונים'!$A$2:$A$336</c:f>
              <c:numCache>
                <c:formatCode>mmm\-yy</c:formatCode>
                <c:ptCount val="33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</c:numCache>
            </c:numRef>
          </c:cat>
          <c:val>
            <c:numRef>
              <c:f>'מדד מלניק - נתונים'!$D$2:$D$336</c:f>
              <c:numCache>
                <c:formatCode>0.0</c:formatCode>
                <c:ptCount val="335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125.05357714621017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0.42051</cdr:x>
      <cdr:y>0.23937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80768" y="799546"/>
          <a:ext cx="2143432" cy="358693"/>
        </a:xfrm>
        <a:prstGeom xmlns:a="http://schemas.openxmlformats.org/drawingml/2006/main" prst="wedgeRectCallout">
          <a:avLst>
            <a:gd name="adj1" fmla="val -58777"/>
            <a:gd name="adj2" fmla="val 6684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0.55897</cdr:x>
      <cdr:y>0.25091</cdr:y>
    </cdr:from>
    <cdr:to>
      <cdr:x>0.78334</cdr:x>
      <cdr:y>0.30289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52900" y="1214078"/>
          <a:ext cx="1666925" cy="251516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0.37856</cdr:x>
      <cdr:y>0.70395</cdr:y>
    </cdr:from>
    <cdr:to>
      <cdr:x>0.62304</cdr:x>
      <cdr:y>0.75506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12527" y="3406203"/>
          <a:ext cx="1816364" cy="247306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0.63267</cdr:x>
      <cdr:y>0.69764</cdr:y>
    </cdr:from>
    <cdr:to>
      <cdr:x>0.85026</cdr:x>
      <cdr:y>0.74488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700389" y="3375661"/>
          <a:ext cx="1616591" cy="228600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0.03722</cdr:x>
      <cdr:y>0.35195</cdr:y>
    </cdr:from>
    <cdr:to>
      <cdr:x>0.26872</cdr:x>
      <cdr:y>0.38583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6536" y="1702999"/>
          <a:ext cx="1719904" cy="163902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</cdr:x>
      <cdr:y>0.52267</cdr:y>
    </cdr:from>
    <cdr:to>
      <cdr:x>0.2047</cdr:x>
      <cdr:y>0.55748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2529020"/>
          <a:ext cx="1520805" cy="168460"/>
        </a:xfrm>
        <a:prstGeom xmlns:a="http://schemas.openxmlformats.org/drawingml/2006/main" prst="wedgeRectCallout">
          <a:avLst>
            <a:gd name="adj1" fmla="val 22477"/>
            <a:gd name="adj2" fmla="val 62245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0.27099</cdr:x>
      <cdr:y>0.25039</cdr:y>
    </cdr:from>
    <cdr:to>
      <cdr:x>0.5559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13284" y="1211580"/>
          <a:ext cx="2116756" cy="249804"/>
        </a:xfrm>
        <a:prstGeom xmlns:a="http://schemas.openxmlformats.org/drawingml/2006/main" prst="wedgeRectCallout">
          <a:avLst>
            <a:gd name="adj1" fmla="val 54097"/>
            <a:gd name="adj2" fmla="val 4536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0.23465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78434" y="1135380"/>
          <a:ext cx="1594593" cy="17939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0.7697</cdr:x>
      <cdr:y>0.56378</cdr:y>
    </cdr:from>
    <cdr:to>
      <cdr:x>0.99897</cdr:x>
      <cdr:y>0.59988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8517" y="2727960"/>
          <a:ext cx="1703363" cy="174681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4"/>
  <sheetViews>
    <sheetView rightToLeft="1" workbookViewId="0">
      <selection activeCell="J8" sqref="J8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0"/>
      <c r="B1" s="60"/>
      <c r="C1" s="60"/>
      <c r="D1" s="61">
        <v>44531</v>
      </c>
      <c r="E1" s="60"/>
      <c r="F1" s="60"/>
      <c r="G1" s="60"/>
      <c r="I1" s="1"/>
      <c r="J1" s="56"/>
      <c r="K1" s="44"/>
      <c r="L1" s="44"/>
      <c r="M1" s="2"/>
      <c r="N1" s="3"/>
      <c r="O1" s="79"/>
      <c r="P1" s="79"/>
      <c r="Q1" s="79"/>
    </row>
    <row r="2" spans="1:17" ht="23.25" customHeight="1" x14ac:dyDescent="0.5">
      <c r="B2" s="62" t="s">
        <v>42</v>
      </c>
      <c r="I2" s="4"/>
      <c r="J2" s="59"/>
      <c r="K2" s="45"/>
      <c r="L2" s="45"/>
      <c r="M2" s="7"/>
      <c r="N2" s="3"/>
      <c r="O2" s="82"/>
      <c r="P2" s="82"/>
      <c r="Q2" s="82"/>
    </row>
    <row r="3" spans="1:17" ht="23" x14ac:dyDescent="0.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80"/>
      <c r="P3" s="80"/>
      <c r="Q3" s="80"/>
    </row>
    <row r="4" spans="1:17" ht="15.5" x14ac:dyDescent="0.3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1"/>
      <c r="P4" s="81"/>
      <c r="Q4" s="81"/>
    </row>
    <row r="5" spans="1:17" ht="15.5" x14ac:dyDescent="0.3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36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35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132.45874246358602</v>
      </c>
      <c r="D16" s="20">
        <v>125.19224519970867</v>
      </c>
      <c r="E16" s="20">
        <v>116.91845490959791</v>
      </c>
      <c r="F16" s="20">
        <v>119.6181876921752</v>
      </c>
      <c r="G16" s="20">
        <v>2.4715871202616091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114.45863040955064</v>
      </c>
      <c r="C17" s="20">
        <v>138.25638917748677</v>
      </c>
      <c r="D17" s="20">
        <v>131.28284507884743</v>
      </c>
      <c r="E17" s="20">
        <v>119.05918281944878</v>
      </c>
      <c r="F17" s="20">
        <v>122.6761899589581</v>
      </c>
      <c r="G17" s="20">
        <v>2.5564693177364983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 s="60">
        <v>2020</v>
      </c>
      <c r="B18" s="69">
        <v>116.91261813961201</v>
      </c>
      <c r="C18" s="69">
        <v>133.91153594895798</v>
      </c>
      <c r="D18" s="69">
        <v>135.6906061745064</v>
      </c>
      <c r="E18" s="69">
        <v>105.91248764517249</v>
      </c>
      <c r="F18" s="69">
        <v>121.03916391351804</v>
      </c>
      <c r="G18" s="69">
        <v>-1.334428503190177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5" x14ac:dyDescent="0.3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3" x14ac:dyDescent="0.3">
      <c r="A20" s="68" t="s">
        <v>44</v>
      </c>
      <c r="B20" s="20">
        <v>118.15619300281877</v>
      </c>
      <c r="C20" s="20">
        <v>136.5216596735753</v>
      </c>
      <c r="D20" s="20">
        <v>137.09694805893301</v>
      </c>
      <c r="E20" s="20">
        <v>2276.5538787666142</v>
      </c>
      <c r="F20" s="20">
        <v>121.21266480776907</v>
      </c>
      <c r="G20" s="20">
        <v>5.0999999999999996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8" t="s">
        <v>45</v>
      </c>
      <c r="B21" s="20">
        <v>119.81429282042777</v>
      </c>
      <c r="C21" s="20">
        <v>139.94132465714472</v>
      </c>
      <c r="D21" s="20">
        <v>144.5357161565895</v>
      </c>
      <c r="E21" s="20">
        <v>2140.5654271974931</v>
      </c>
      <c r="F21" s="20">
        <v>121.86080731974729</v>
      </c>
      <c r="G21" s="20">
        <v>0.53471517436409766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8" t="s">
        <v>46</v>
      </c>
      <c r="B22" s="20">
        <v>119.11789089703203</v>
      </c>
      <c r="C22" s="20">
        <v>147.75065340210554</v>
      </c>
      <c r="D22" s="20">
        <v>152.01872775343242</v>
      </c>
      <c r="E22" s="20">
        <v>2187.3714068032077</v>
      </c>
      <c r="F22" s="20">
        <v>122.95599406643414</v>
      </c>
      <c r="G22" s="20">
        <v>0.89871942487071976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8" t="s">
        <v>47</v>
      </c>
      <c r="B23" s="20">
        <v>120.70966672193666</v>
      </c>
      <c r="C23" s="20">
        <v>157.63421854891945</v>
      </c>
      <c r="D23" s="20">
        <v>158.5844528520814</v>
      </c>
      <c r="E23" s="20">
        <v>2360.0080586964232</v>
      </c>
      <c r="F23" s="20">
        <v>125.31981820488917</v>
      </c>
      <c r="G23" s="20">
        <v>1.9224960575552119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78" t="s">
        <v>50</v>
      </c>
      <c r="B24" s="69">
        <v>122.93152047753276</v>
      </c>
      <c r="C24" s="69">
        <v>164.14463739203424</v>
      </c>
      <c r="D24" s="69">
        <v>168.69262817350486</v>
      </c>
      <c r="E24" s="69">
        <v>2468.0702122089765</v>
      </c>
      <c r="F24" s="69">
        <v>128.3275551173152</v>
      </c>
      <c r="G24" s="69">
        <v>2.4000488953060728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5.5" x14ac:dyDescent="0.35">
      <c r="A25" s="66"/>
      <c r="B25" s="66"/>
      <c r="C25" s="66"/>
      <c r="D25" s="67" t="s">
        <v>15</v>
      </c>
      <c r="E25" s="66"/>
      <c r="F25" s="66"/>
      <c r="G25" s="66"/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70">
        <v>44013</v>
      </c>
      <c r="B26" s="20">
        <v>114.707345382192</v>
      </c>
      <c r="C26" s="20">
        <v>136.39058606849267</v>
      </c>
      <c r="D26" s="20">
        <v>135.80204318849744</v>
      </c>
      <c r="E26" s="71">
        <v>2259.8147369437115</v>
      </c>
      <c r="F26" s="20">
        <v>119.98156048357717</v>
      </c>
      <c r="G26" s="20">
        <v>1.1000000000000001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70">
        <v>44044</v>
      </c>
      <c r="B27" s="20">
        <v>118.88575692256673</v>
      </c>
      <c r="C27" s="20">
        <v>138.05913189206757</v>
      </c>
      <c r="D27" s="20">
        <v>135.61540015047129</v>
      </c>
      <c r="E27" s="71">
        <v>2274.0058569384128</v>
      </c>
      <c r="F27" s="20">
        <v>121.21957127261086</v>
      </c>
      <c r="G27" s="20">
        <v>1.0318342118938784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" x14ac:dyDescent="0.3">
      <c r="A28" s="70">
        <v>44075</v>
      </c>
      <c r="B28" s="20">
        <v>120.87547670369756</v>
      </c>
      <c r="C28" s="20">
        <v>135.11526106016564</v>
      </c>
      <c r="D28" s="20">
        <v>139.87340083783027</v>
      </c>
      <c r="E28" s="71">
        <v>2295.8410424177177</v>
      </c>
      <c r="F28" s="20">
        <v>122.43686266711917</v>
      </c>
      <c r="G28" s="20">
        <v>1.0042036790995912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ht="13" x14ac:dyDescent="0.3">
      <c r="A29" s="70">
        <v>44105</v>
      </c>
      <c r="B29" s="20">
        <v>119.58215884596252</v>
      </c>
      <c r="C29" s="20">
        <v>133.30975700042114</v>
      </c>
      <c r="D29" s="20">
        <v>137.20503511493155</v>
      </c>
      <c r="E29" s="71">
        <v>2047.3052923792725</v>
      </c>
      <c r="F29" s="20">
        <v>121.63045200908773</v>
      </c>
      <c r="G29" s="20">
        <v>-0.65863387909890214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ht="13" x14ac:dyDescent="0.3">
      <c r="A30" s="70">
        <v>44136</v>
      </c>
      <c r="B30" s="20">
        <v>119.88061681313215</v>
      </c>
      <c r="C30" s="20">
        <v>142.5868308952042</v>
      </c>
      <c r="D30" s="20">
        <v>145.44937694900585</v>
      </c>
      <c r="E30" s="71">
        <v>2158.6822288937165</v>
      </c>
      <c r="F30" s="20">
        <v>121.76069044461801</v>
      </c>
      <c r="G30" s="20">
        <v>0.10707716149944702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70">
        <v>44166</v>
      </c>
      <c r="B31" s="20">
        <v>119.9801028021887</v>
      </c>
      <c r="C31" s="20">
        <v>143.92738607580878</v>
      </c>
      <c r="D31" s="20">
        <v>150.9527364058311</v>
      </c>
      <c r="E31" s="71">
        <v>2215.70876031949</v>
      </c>
      <c r="F31" s="20">
        <v>122.19127950553616</v>
      </c>
      <c r="G31" s="20">
        <v>0.35363552830214307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70">
        <v>44197</v>
      </c>
      <c r="B32" s="20">
        <v>118.58729895539713</v>
      </c>
      <c r="C32" s="20">
        <v>144.20016647391404</v>
      </c>
      <c r="D32" s="20">
        <v>150.7192444616328</v>
      </c>
      <c r="E32" s="71">
        <v>2088.883583310851</v>
      </c>
      <c r="F32" s="20">
        <v>122.63788439562168</v>
      </c>
      <c r="G32" s="20">
        <v>0.3654965328890647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ht="13" x14ac:dyDescent="0.3">
      <c r="A33" s="70">
        <v>44228</v>
      </c>
      <c r="B33" s="20">
        <v>117.2939810976621</v>
      </c>
      <c r="C33" s="20">
        <v>146.5077793335997</v>
      </c>
      <c r="D33" s="20">
        <v>148.79214032065022</v>
      </c>
      <c r="E33" s="71">
        <v>2188.0044028000207</v>
      </c>
      <c r="F33" s="20">
        <v>122.77029876497511</v>
      </c>
      <c r="G33" s="20">
        <v>0.1079718310585509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70">
        <v>44256</v>
      </c>
      <c r="B34" s="20">
        <v>121.47239263803679</v>
      </c>
      <c r="C34" s="20">
        <v>152.54401439880286</v>
      </c>
      <c r="D34" s="20">
        <v>156.54479847801423</v>
      </c>
      <c r="E34" s="71">
        <v>2285.226234298751</v>
      </c>
      <c r="F34" s="20">
        <v>123.45979903870557</v>
      </c>
      <c r="G34" s="20">
        <v>0.56161814434483315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70">
        <v>44287</v>
      </c>
      <c r="B35" s="20">
        <v>120.4775327474714</v>
      </c>
      <c r="C35" s="20">
        <v>156.6913910928543</v>
      </c>
      <c r="D35" s="20">
        <v>154.38673531159378</v>
      </c>
      <c r="E35" s="71">
        <v>2336.3876287099183</v>
      </c>
      <c r="F35" s="20">
        <v>124.62677998759091</v>
      </c>
      <c r="G35" s="20">
        <v>0.94523153121242043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70">
        <v>44317</v>
      </c>
      <c r="B36" s="20">
        <v>118.7862709335102</v>
      </c>
      <c r="C36" s="20">
        <v>153.68990845524775</v>
      </c>
      <c r="D36" s="20">
        <v>157.01289722250655</v>
      </c>
      <c r="E36" s="71">
        <v>2340.8040989217375</v>
      </c>
      <c r="F36" s="20">
        <v>125.20599115593809</v>
      </c>
      <c r="G36" s="20">
        <v>0.46475658634914652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70">
        <v>44348</v>
      </c>
      <c r="B37" s="20">
        <v>122.86519648482839</v>
      </c>
      <c r="C37" s="20">
        <v>162.52135609865624</v>
      </c>
      <c r="D37" s="20">
        <v>164.35372602214383</v>
      </c>
      <c r="E37" s="71">
        <v>2402.8324484576133</v>
      </c>
      <c r="F37" s="20">
        <v>126.12668347113861</v>
      </c>
      <c r="G37" s="20">
        <v>0.73534206047203288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70">
        <v>44378</v>
      </c>
      <c r="B38" s="20">
        <v>124.65594428784613</v>
      </c>
      <c r="C38" s="20">
        <v>158.76627846556951</v>
      </c>
      <c r="D38" s="20">
        <v>162.23974808843957</v>
      </c>
      <c r="E38" s="71">
        <v>2456.7379619267313</v>
      </c>
      <c r="F38" s="20">
        <v>127.2197193425759</v>
      </c>
      <c r="G38" s="20">
        <v>0.86661746852909616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x14ac:dyDescent="0.25">
      <c r="A39" s="70">
        <v>44409</v>
      </c>
      <c r="B39" s="20">
        <v>121.17393467086718</v>
      </c>
      <c r="C39" s="20">
        <v>165.98841763029208</v>
      </c>
      <c r="D39" s="20">
        <v>169.05379057207998</v>
      </c>
      <c r="E39" s="71">
        <v>2481.4063107986217</v>
      </c>
      <c r="F39" s="20">
        <v>128.44062497028821</v>
      </c>
      <c r="G39" s="20">
        <v>0.95968269229134151</v>
      </c>
    </row>
    <row r="40" spans="1:17" x14ac:dyDescent="0.25">
      <c r="A40" s="70">
        <v>44440</v>
      </c>
      <c r="B40" s="20">
        <v>122.96468247388492</v>
      </c>
      <c r="C40" s="20">
        <v>167.67921608024113</v>
      </c>
      <c r="D40" s="20">
        <v>174.784345859995</v>
      </c>
      <c r="E40" s="71">
        <v>2466.066363901577</v>
      </c>
      <c r="F40" s="20">
        <v>129.32232103908149</v>
      </c>
      <c r="G40" s="20">
        <v>0.68646198895188082</v>
      </c>
    </row>
    <row r="41" spans="1:17" x14ac:dyDescent="0.25">
      <c r="A41" s="70">
        <v>44470</v>
      </c>
      <c r="B41" s="20">
        <v>123.8600563753938</v>
      </c>
      <c r="C41" s="20">
        <v>168.81399156842042</v>
      </c>
      <c r="D41" s="20">
        <v>172.14123524807871</v>
      </c>
      <c r="E41" s="71"/>
      <c r="F41" s="20">
        <v>130.06149051482075</v>
      </c>
      <c r="G41" s="20">
        <v>0.57157145788921948</v>
      </c>
    </row>
    <row r="42" spans="1:17" x14ac:dyDescent="0.25">
      <c r="A42" s="72">
        <v>44501</v>
      </c>
      <c r="B42" s="69"/>
      <c r="C42" s="69"/>
      <c r="D42" s="69">
        <v>176.14269859561443</v>
      </c>
      <c r="E42" s="73"/>
      <c r="F42" s="69">
        <v>131.0004233722274</v>
      </c>
      <c r="G42" s="69">
        <v>0.72191457570576212</v>
      </c>
    </row>
    <row r="43" spans="1:17" ht="13" x14ac:dyDescent="0.3">
      <c r="A43" s="74" t="s">
        <v>16</v>
      </c>
      <c r="B43" s="75"/>
      <c r="C43" s="75"/>
    </row>
    <row r="44" spans="1:17" ht="13" x14ac:dyDescent="0.3">
      <c r="A44" s="76" t="s">
        <v>49</v>
      </c>
      <c r="B44" s="77"/>
      <c r="C44" s="77"/>
      <c r="D44" s="69"/>
      <c r="E44" s="73"/>
      <c r="F44" s="69"/>
      <c r="G44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2" workbookViewId="0">
      <selection activeCell="K336" sqref="K336"/>
    </sheetView>
  </sheetViews>
  <sheetFormatPr defaultRowHeight="12.5" x14ac:dyDescent="0.25"/>
  <cols>
    <col min="1" max="1" width="10.81640625" style="17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37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39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38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118.78839772281427</v>
      </c>
      <c r="E290" s="24">
        <f>AVERAGE($B$290:$B$301)</f>
        <v>119.61818769217518</v>
      </c>
    </row>
    <row r="291" spans="1:8" x14ac:dyDescent="0.25">
      <c r="A291" s="16">
        <v>43159</v>
      </c>
      <c r="B291" s="21">
        <v>119.03920328489758</v>
      </c>
      <c r="E291" s="24">
        <f t="shared" ref="E291:E301" si="17">AVERAGE($B$290:$B$301)</f>
        <v>119.61818769217518</v>
      </c>
    </row>
    <row r="292" spans="1:8" x14ac:dyDescent="0.25">
      <c r="A292" s="16">
        <v>43190</v>
      </c>
      <c r="B292" s="21">
        <v>119.65140647507553</v>
      </c>
      <c r="E292" s="24">
        <f t="shared" si="17"/>
        <v>119.61818769217518</v>
      </c>
    </row>
    <row r="293" spans="1:8" x14ac:dyDescent="0.25">
      <c r="A293" s="16">
        <v>43220</v>
      </c>
      <c r="B293" s="21">
        <v>119.71601098180604</v>
      </c>
      <c r="E293" s="24">
        <f t="shared" si="17"/>
        <v>119.61818769217518</v>
      </c>
    </row>
    <row r="294" spans="1:8" x14ac:dyDescent="0.25">
      <c r="A294" s="16">
        <v>43251</v>
      </c>
      <c r="B294" s="21">
        <v>119.77862492307463</v>
      </c>
      <c r="E294" s="24">
        <f t="shared" si="17"/>
        <v>119.61818769217518</v>
      </c>
    </row>
    <row r="295" spans="1:8" x14ac:dyDescent="0.25">
      <c r="A295" s="16">
        <v>43281</v>
      </c>
      <c r="B295" s="21">
        <v>119.49812787219003</v>
      </c>
      <c r="E295" s="24">
        <f t="shared" si="17"/>
        <v>119.61818769217518</v>
      </c>
      <c r="F295" s="46" t="s">
        <v>40</v>
      </c>
      <c r="G295" t="s">
        <v>26</v>
      </c>
      <c r="H295" s="20">
        <f>(E295/E283-1)*100</f>
        <v>2.4715871202616313</v>
      </c>
    </row>
    <row r="296" spans="1:8" x14ac:dyDescent="0.25">
      <c r="A296" s="16">
        <v>43312</v>
      </c>
      <c r="B296" s="21">
        <v>119.64338678863251</v>
      </c>
      <c r="E296" s="24">
        <f t="shared" si="17"/>
        <v>119.61818769217518</v>
      </c>
    </row>
    <row r="297" spans="1:8" x14ac:dyDescent="0.25">
      <c r="A297" s="16">
        <v>43343</v>
      </c>
      <c r="B297" s="21">
        <v>119.84945351262115</v>
      </c>
      <c r="E297" s="24">
        <f t="shared" si="17"/>
        <v>119.61818769217518</v>
      </c>
    </row>
    <row r="298" spans="1:8" x14ac:dyDescent="0.25">
      <c r="A298" s="16">
        <v>43373</v>
      </c>
      <c r="B298" s="21">
        <v>119.72118518496386</v>
      </c>
      <c r="E298" s="24">
        <f t="shared" si="17"/>
        <v>119.61818769217518</v>
      </c>
    </row>
    <row r="299" spans="1:8" x14ac:dyDescent="0.25">
      <c r="A299" s="16">
        <v>43404</v>
      </c>
      <c r="B299" s="21">
        <v>119.80718418012333</v>
      </c>
      <c r="E299" s="24">
        <f t="shared" si="17"/>
        <v>119.61818769217518</v>
      </c>
    </row>
    <row r="300" spans="1:8" x14ac:dyDescent="0.25">
      <c r="A300" s="16">
        <v>43434</v>
      </c>
      <c r="B300" s="21">
        <v>119.75312643629555</v>
      </c>
      <c r="E300" s="24">
        <f t="shared" si="17"/>
        <v>119.61818769217518</v>
      </c>
    </row>
    <row r="301" spans="1:8" x14ac:dyDescent="0.25">
      <c r="A301" s="16">
        <v>43465</v>
      </c>
      <c r="B301" s="21">
        <v>120.17214494360771</v>
      </c>
      <c r="E301" s="24">
        <f t="shared" si="17"/>
        <v>119.61818769217518</v>
      </c>
    </row>
    <row r="302" spans="1:8" x14ac:dyDescent="0.25">
      <c r="A302" s="16">
        <v>43496</v>
      </c>
      <c r="B302" s="21">
        <v>120.2494856052321</v>
      </c>
      <c r="E302" s="24">
        <f t="shared" ref="E302:E313" si="18">AVERAGE($B$302:$B$313)</f>
        <v>122.67618995895809</v>
      </c>
    </row>
    <row r="303" spans="1:8" x14ac:dyDescent="0.25">
      <c r="A303" s="16">
        <v>43524</v>
      </c>
      <c r="B303" s="21">
        <v>120.53138528410112</v>
      </c>
      <c r="E303" s="24">
        <f t="shared" si="18"/>
        <v>122.67618995895809</v>
      </c>
    </row>
    <row r="304" spans="1:8" x14ac:dyDescent="0.25">
      <c r="A304" s="16">
        <v>43555</v>
      </c>
      <c r="B304" s="21">
        <v>120.96027355127603</v>
      </c>
      <c r="E304" s="24">
        <f t="shared" si="18"/>
        <v>122.67618995895809</v>
      </c>
    </row>
    <row r="305" spans="1:8" x14ac:dyDescent="0.25">
      <c r="A305" s="16">
        <v>43585</v>
      </c>
      <c r="B305" s="21">
        <v>121.64562195640434</v>
      </c>
      <c r="E305" s="24">
        <f t="shared" si="18"/>
        <v>122.67618995895809</v>
      </c>
    </row>
    <row r="306" spans="1:8" x14ac:dyDescent="0.25">
      <c r="A306" s="16">
        <v>43616</v>
      </c>
      <c r="B306" s="21">
        <v>122.16731045918745</v>
      </c>
      <c r="E306" s="24">
        <f t="shared" si="18"/>
        <v>122.67618995895809</v>
      </c>
    </row>
    <row r="307" spans="1:8" x14ac:dyDescent="0.25">
      <c r="A307" s="16">
        <v>43646</v>
      </c>
      <c r="B307" s="21">
        <v>122.56039915827139</v>
      </c>
      <c r="E307" s="24">
        <f t="shared" si="18"/>
        <v>122.67618995895809</v>
      </c>
      <c r="F307" s="46" t="s">
        <v>41</v>
      </c>
      <c r="G307" t="s">
        <v>26</v>
      </c>
      <c r="H307" s="20">
        <f>(E307/E295-1)*100</f>
        <v>2.5564693177364983</v>
      </c>
    </row>
    <row r="308" spans="1:8" x14ac:dyDescent="0.25">
      <c r="A308" s="16">
        <v>43677</v>
      </c>
      <c r="B308" s="21">
        <v>123.08024420189361</v>
      </c>
      <c r="E308" s="24">
        <f t="shared" si="18"/>
        <v>122.67618995895809</v>
      </c>
    </row>
    <row r="309" spans="1:8" x14ac:dyDescent="0.25">
      <c r="A309" s="16">
        <v>43708</v>
      </c>
      <c r="B309" s="21">
        <v>123.13840630312072</v>
      </c>
      <c r="E309" s="24">
        <f t="shared" si="18"/>
        <v>122.67618995895809</v>
      </c>
    </row>
    <row r="310" spans="1:8" x14ac:dyDescent="0.25">
      <c r="A310" s="16">
        <v>43738</v>
      </c>
      <c r="B310" s="21">
        <v>123.54402914322374</v>
      </c>
      <c r="E310" s="24">
        <f t="shared" si="18"/>
        <v>122.67618995895809</v>
      </c>
    </row>
    <row r="311" spans="1:8" x14ac:dyDescent="0.25">
      <c r="A311" s="16">
        <v>43769</v>
      </c>
      <c r="B311" s="21">
        <v>124.17644998953676</v>
      </c>
      <c r="E311" s="24">
        <f t="shared" si="18"/>
        <v>122.67618995895809</v>
      </c>
    </row>
    <row r="312" spans="1:8" x14ac:dyDescent="0.25">
      <c r="A312" s="16">
        <v>43799</v>
      </c>
      <c r="B312" s="21">
        <v>124.66480976106311</v>
      </c>
      <c r="E312" s="24">
        <f t="shared" si="18"/>
        <v>122.67618995895809</v>
      </c>
    </row>
    <row r="313" spans="1:8" x14ac:dyDescent="0.25">
      <c r="A313" s="16">
        <v>43830</v>
      </c>
      <c r="B313" s="21">
        <v>125.39586409418635</v>
      </c>
      <c r="E313" s="24">
        <f t="shared" si="18"/>
        <v>122.67618995895809</v>
      </c>
    </row>
    <row r="314" spans="1:8" x14ac:dyDescent="0.25">
      <c r="A314" s="16">
        <v>43861</v>
      </c>
      <c r="B314" s="21">
        <v>125.89465280064292</v>
      </c>
      <c r="E314" s="24">
        <f>AVERAGE($B$314:$B$325)</f>
        <v>121.03916391351801</v>
      </c>
    </row>
    <row r="315" spans="1:8" x14ac:dyDescent="0.25">
      <c r="A315" s="16">
        <v>43890</v>
      </c>
      <c r="B315" s="21">
        <v>126.5363096724589</v>
      </c>
      <c r="E315" s="24">
        <f t="shared" ref="E315:E325" si="19">AVERAGE($B$314:$B$325)</f>
        <v>121.03916391351801</v>
      </c>
    </row>
    <row r="316" spans="1:8" x14ac:dyDescent="0.25">
      <c r="A316" s="16">
        <v>43921</v>
      </c>
      <c r="B316" s="21">
        <v>125.05357714621017</v>
      </c>
      <c r="D316" s="21">
        <f>B316</f>
        <v>125.05357714621017</v>
      </c>
      <c r="E316" s="24">
        <f t="shared" si="19"/>
        <v>121.03916391351801</v>
      </c>
    </row>
    <row r="317" spans="1:8" x14ac:dyDescent="0.25">
      <c r="A317" s="16">
        <v>43951</v>
      </c>
      <c r="B317" s="21">
        <v>115.59853971641974</v>
      </c>
      <c r="D317" s="21"/>
      <c r="E317" s="24">
        <f t="shared" si="19"/>
        <v>121.03916391351801</v>
      </c>
    </row>
    <row r="318" spans="1:8" x14ac:dyDescent="0.25">
      <c r="A318" s="16">
        <v>43982</v>
      </c>
      <c r="B318" s="21">
        <v>112.08962492513399</v>
      </c>
      <c r="E318" s="24">
        <f t="shared" si="19"/>
        <v>121.03916391351801</v>
      </c>
    </row>
    <row r="319" spans="1:8" x14ac:dyDescent="0.25">
      <c r="A319" s="16">
        <v>44012</v>
      </c>
      <c r="B319" s="21">
        <v>118.07684631880147</v>
      </c>
      <c r="E319" s="24">
        <f t="shared" si="19"/>
        <v>121.03916391351801</v>
      </c>
      <c r="F319" s="46" t="s">
        <v>43</v>
      </c>
      <c r="G319" t="s">
        <v>26</v>
      </c>
      <c r="H319" s="20">
        <f>(E319/E307-1)*100</f>
        <v>-1.3344285031901881</v>
      </c>
    </row>
    <row r="320" spans="1:8" x14ac:dyDescent="0.25">
      <c r="A320" s="16">
        <v>44043</v>
      </c>
      <c r="B320" s="21">
        <v>119.98156048357717</v>
      </c>
      <c r="E320" s="24">
        <f t="shared" si="19"/>
        <v>121.03916391351801</v>
      </c>
    </row>
    <row r="321" spans="1:8" x14ac:dyDescent="0.25">
      <c r="A321" s="16">
        <v>44074</v>
      </c>
      <c r="B321" s="21">
        <v>121.21957127261085</v>
      </c>
      <c r="E321" s="24">
        <f t="shared" si="19"/>
        <v>121.03916391351801</v>
      </c>
    </row>
    <row r="322" spans="1:8" x14ac:dyDescent="0.25">
      <c r="A322" s="16">
        <v>44104</v>
      </c>
      <c r="B322" s="21">
        <v>122.43686266711916</v>
      </c>
      <c r="E322" s="24">
        <f t="shared" si="19"/>
        <v>121.03916391351801</v>
      </c>
    </row>
    <row r="323" spans="1:8" x14ac:dyDescent="0.25">
      <c r="A323" s="16">
        <v>44135</v>
      </c>
      <c r="B323" s="21">
        <v>121.6304520090877</v>
      </c>
      <c r="E323" s="24">
        <f t="shared" si="19"/>
        <v>121.03916391351801</v>
      </c>
    </row>
    <row r="324" spans="1:8" x14ac:dyDescent="0.25">
      <c r="A324" s="16">
        <v>44165</v>
      </c>
      <c r="B324" s="21">
        <v>121.76069044461799</v>
      </c>
      <c r="E324" s="24">
        <f t="shared" si="19"/>
        <v>121.03916391351801</v>
      </c>
    </row>
    <row r="325" spans="1:8" x14ac:dyDescent="0.25">
      <c r="A325" s="16">
        <v>44196</v>
      </c>
      <c r="B325" s="21">
        <v>122.19127950553616</v>
      </c>
      <c r="E325" s="24">
        <f t="shared" si="19"/>
        <v>121.03916391351801</v>
      </c>
    </row>
    <row r="326" spans="1:8" x14ac:dyDescent="0.25">
      <c r="A326" s="16">
        <v>44227</v>
      </c>
      <c r="B326" s="21">
        <v>122.63788439562167</v>
      </c>
      <c r="E326" s="24">
        <f>AVERAGE($B$326:$B$337)</f>
        <v>126.44291055026942</v>
      </c>
    </row>
    <row r="327" spans="1:8" x14ac:dyDescent="0.25">
      <c r="A327" s="16">
        <v>44255</v>
      </c>
      <c r="B327" s="21">
        <v>122.7702987649751</v>
      </c>
      <c r="E327" s="24">
        <f>AVERAGE($B$326:$B$337)</f>
        <v>126.44291055026942</v>
      </c>
    </row>
    <row r="328" spans="1:8" x14ac:dyDescent="0.25">
      <c r="A328" s="16">
        <v>44286</v>
      </c>
      <c r="B328" s="21">
        <v>123.45979903870554</v>
      </c>
      <c r="E328" s="24">
        <f>AVERAGE($B$326:$B$337)</f>
        <v>126.44291055026942</v>
      </c>
    </row>
    <row r="329" spans="1:8" x14ac:dyDescent="0.25">
      <c r="A329" s="16">
        <v>44316</v>
      </c>
      <c r="B329" s="21">
        <v>124.62677998759088</v>
      </c>
      <c r="E329" s="24">
        <f t="shared" ref="E329:E336" si="20">AVERAGE($B$326:$B$337)</f>
        <v>126.44291055026942</v>
      </c>
    </row>
    <row r="330" spans="1:8" x14ac:dyDescent="0.25">
      <c r="A330" s="16">
        <v>44347</v>
      </c>
      <c r="B330" s="21">
        <v>125.20599115593807</v>
      </c>
      <c r="E330" s="24">
        <f t="shared" si="20"/>
        <v>126.44291055026942</v>
      </c>
    </row>
    <row r="331" spans="1:8" x14ac:dyDescent="0.25">
      <c r="A331" s="16">
        <v>44377</v>
      </c>
      <c r="B331" s="21">
        <v>126.12668347113858</v>
      </c>
      <c r="E331" s="24">
        <f t="shared" si="20"/>
        <v>126.44291055026942</v>
      </c>
      <c r="F331" s="46" t="s">
        <v>48</v>
      </c>
      <c r="G331" t="s">
        <v>26</v>
      </c>
      <c r="H331" s="20">
        <f>(E331/E319-1)*100</f>
        <v>4.4644613049478421</v>
      </c>
    </row>
    <row r="332" spans="1:8" x14ac:dyDescent="0.25">
      <c r="A332" s="16">
        <v>44408</v>
      </c>
      <c r="B332" s="21">
        <v>127.21971934257587</v>
      </c>
      <c r="E332" s="24">
        <f t="shared" si="20"/>
        <v>126.44291055026942</v>
      </c>
    </row>
    <row r="333" spans="1:8" x14ac:dyDescent="0.25">
      <c r="A333" s="16">
        <v>44439</v>
      </c>
      <c r="B333" s="21">
        <v>128.44062497028818</v>
      </c>
      <c r="E333" s="24">
        <f t="shared" si="20"/>
        <v>126.44291055026942</v>
      </c>
    </row>
    <row r="334" spans="1:8" x14ac:dyDescent="0.25">
      <c r="A334" s="16">
        <v>44469</v>
      </c>
      <c r="B334" s="21">
        <v>129.32232103908146</v>
      </c>
      <c r="E334" s="24">
        <f t="shared" si="20"/>
        <v>126.44291055026942</v>
      </c>
    </row>
    <row r="335" spans="1:8" x14ac:dyDescent="0.25">
      <c r="A335" s="16">
        <v>44500</v>
      </c>
      <c r="B335" s="21">
        <v>130.06149051482072</v>
      </c>
      <c r="E335" s="24">
        <f t="shared" si="20"/>
        <v>126.44291055026942</v>
      </c>
    </row>
    <row r="336" spans="1:8" x14ac:dyDescent="0.25">
      <c r="A336" s="16">
        <v>44530</v>
      </c>
      <c r="B336" s="21">
        <v>131.0004233722274</v>
      </c>
      <c r="E336" s="24">
        <f t="shared" si="20"/>
        <v>126.44291055026942</v>
      </c>
    </row>
    <row r="337" spans="1:2" x14ac:dyDescent="0.25">
      <c r="A337" s="16">
        <v>44561</v>
      </c>
      <c r="B337" s="21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2021-12-26T17:24:12Z</dcterms:modified>
</cp:coreProperties>
</file>