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C22F7CEE-ECEC-4814-A8EA-01BDF9F1F7F2}" xr6:coauthVersionLast="47" xr6:coauthVersionMax="47" xr10:uidLastSave="{00000000-0000-0000-0000-000000000000}"/>
  <bookViews>
    <workbookView xWindow="29615" yWindow="312" windowWidth="16438" windowHeight="13952" tabRatio="854" xr2:uid="{00000000-000D-0000-FFFF-FFFF00000000}"/>
  </bookViews>
  <sheets>
    <sheet name="מדד מלניק המחזור הנוכחי 1" sheetId="8" r:id="rId1"/>
    <sheet name="מדד מלניק - לוח" sheetId="1" r:id="rId2"/>
    <sheet name="מדד מלניק - נתונים" sheetId="3" r:id="rId3"/>
    <sheet name="מדד מלניק מחזורי עסקים 2" sheetId="9" r:id="rId4"/>
  </sheets>
  <definedNames>
    <definedName name="_xlnm.Print_Area" localSheetId="1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0" i="3" l="1"/>
  <c r="E381" i="3"/>
  <c r="E382" i="3"/>
  <c r="E379" i="3"/>
  <c r="E378" i="3"/>
  <c r="E375" i="3"/>
  <c r="E376" i="3"/>
  <c r="E377" i="3"/>
  <c r="E374" i="3"/>
  <c r="E373" i="3"/>
  <c r="E372" i="3" l="1"/>
  <c r="E371" i="3"/>
  <c r="E370" i="3"/>
  <c r="E369" i="3"/>
  <c r="E368" i="3"/>
  <c r="E367" i="3"/>
  <c r="H379" i="3" s="1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E351" i="3"/>
  <c r="E352" i="3"/>
  <c r="D352" i="3" s="1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<sst xmlns="http://schemas.openxmlformats.org/spreadsheetml/2006/main" count="82" uniqueCount="55">
  <si>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</si>
  <si>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</si>
  <si>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</si>
  <si>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</si>
  <si>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</si>
  <si>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</si>
  <si>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</si>
  <si>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</si>
  <si>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</si>
  <si>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</si>
  <si>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</si>
  <si>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</si>
  <si>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</si>
  <si>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</si>
  <si>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</si>
  <si>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</si>
  <si>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</si>
  <si>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</si>
  <si>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</si>
  <si>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</si>
  <si>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</si>
  <si>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</si>
  <si>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</si>
  <si>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</si>
  <si>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</si>
  <si>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</si>
  <si>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</si>
  <si>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</si>
  <si>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</si>
  <si>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</si>
  <si>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</si>
  <si>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</si>
  <si>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</si>
  <si>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</si>
  <si>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</si>
  <si>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</si>
  <si>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</si>
  <si>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</si>
  <si>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</si>
  <si>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</si>
  <si>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</si>
  <si>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</si>
  <si>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</si>
  <si>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</si>
  <si>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</si>
  <si>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</si>
  <si>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</si>
  <si>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</si>
  <si>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2024:1</t>
  </si>
  <si>
    <t>2024:2</t>
  </si>
  <si>
    <t>2024:3</t>
  </si>
  <si>
    <t>2024:4</t>
  </si>
  <si>
    <t>2025:1</t>
  </si>
  <si>
    <t>ממוצע 2024</t>
  </si>
  <si>
    <t>2025:2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</si>
</sst>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נתונים'!$A$174:$A$382</c:f>
              <c:numCache>
                <c:formatCode>mmm\-yy</c:formatCode>
                <c:ptCount val="20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  <c:pt idx="204">
                  <c:v>45808</c:v>
                </c:pt>
                <c:pt idx="205">
                  <c:v>45838</c:v>
                </c:pt>
                <c:pt idx="206">
                  <c:v>45869</c:v>
                </c:pt>
                <c:pt idx="207">
                  <c:v>45900</c:v>
                </c:pt>
                <c:pt idx="208">
                  <c:v>45930</c:v>
                </c:pt>
              </c:numCache>
            </c:numRef>
          </c:cat>
          <c:val>
            <c:numRef>
              <c:f>'מדד מלניק - נתונים'!$B$174:$B$382</c:f>
              <c:numCache>
                <c:formatCode>0.00</c:formatCode>
                <c:ptCount val="209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155.25593304520885</c:v>
                </c:pt>
                <c:pt idx="165">
                  <c:v>156.42131299519937</c:v>
                </c:pt>
                <c:pt idx="166">
                  <c:v>157.30486933690045</c:v>
                </c:pt>
                <c:pt idx="167">
                  <c:v>158.02900610436751</c:v>
                </c:pt>
                <c:pt idx="168">
                  <c:v>158.91475895885677</c:v>
                </c:pt>
                <c:pt idx="169">
                  <c:v>159.86504419227117</c:v>
                </c:pt>
                <c:pt idx="170">
                  <c:v>160.31066854448926</c:v>
                </c:pt>
                <c:pt idx="171">
                  <c:v>160.41376189787624</c:v>
                </c:pt>
                <c:pt idx="172">
                  <c:v>160.87538204485153</c:v>
                </c:pt>
                <c:pt idx="173">
                  <c:v>161.45880402017966</c:v>
                </c:pt>
                <c:pt idx="174">
                  <c:v>161.99574634904064</c:v>
                </c:pt>
                <c:pt idx="175">
                  <c:v>162.48052055808003</c:v>
                </c:pt>
                <c:pt idx="176">
                  <c:v>163.12094320543864</c:v>
                </c:pt>
                <c:pt idx="177">
                  <c:v>164.15705087152733</c:v>
                </c:pt>
                <c:pt idx="178">
                  <c:v>164.70892181215672</c:v>
                </c:pt>
                <c:pt idx="179">
                  <c:v>164.89371051690802</c:v>
                </c:pt>
                <c:pt idx="180">
                  <c:v>164.94606527254129</c:v>
                </c:pt>
                <c:pt idx="181">
                  <c:v>164.69539230419312</c:v>
                </c:pt>
                <c:pt idx="182">
                  <c:v>164.60524949569339</c:v>
                </c:pt>
                <c:pt idx="183">
                  <c:v>164.56472220869145</c:v>
                </c:pt>
                <c:pt idx="184">
                  <c:v>164.51635887346902</c:v>
                </c:pt>
                <c:pt idx="185">
                  <c:v>162.29650688593404</c:v>
                </c:pt>
                <c:pt idx="186">
                  <c:v>160.46486405401035</c:v>
                </c:pt>
                <c:pt idx="187">
                  <c:v>161.13268778805957</c:v>
                </c:pt>
                <c:pt idx="188">
                  <c:v>162.22430699626693</c:v>
                </c:pt>
                <c:pt idx="189">
                  <c:v>162.6577021464042</c:v>
                </c:pt>
                <c:pt idx="190">
                  <c:v>163.38564341275446</c:v>
                </c:pt>
                <c:pt idx="191">
                  <c:v>163.76454619065598</c:v>
                </c:pt>
                <c:pt idx="192">
                  <c:v>164.36704608051184</c:v>
                </c:pt>
                <c:pt idx="193">
                  <c:v>165.04159842362088</c:v>
                </c:pt>
                <c:pt idx="194">
                  <c:v>165.22269814720809</c:v>
                </c:pt>
                <c:pt idx="195">
                  <c:v>165.13794884793768</c:v>
                </c:pt>
                <c:pt idx="196">
                  <c:v>165.02168123558391</c:v>
                </c:pt>
                <c:pt idx="197">
                  <c:v>164.86999012468212</c:v>
                </c:pt>
                <c:pt idx="198">
                  <c:v>164.77069062452694</c:v>
                </c:pt>
                <c:pt idx="199">
                  <c:v>165.14538520452922</c:v>
                </c:pt>
                <c:pt idx="200">
                  <c:v>165.34710332576259</c:v>
                </c:pt>
                <c:pt idx="201">
                  <c:v>166.244912649035</c:v>
                </c:pt>
                <c:pt idx="202">
                  <c:v>166.93989439695963</c:v>
                </c:pt>
                <c:pt idx="203">
                  <c:v>167.75198550993417</c:v>
                </c:pt>
                <c:pt idx="204">
                  <c:v>168.55929205460274</c:v>
                </c:pt>
                <c:pt idx="205">
                  <c:v>168.9462228624763</c:v>
                </c:pt>
                <c:pt idx="206">
                  <c:v>169.51126223103202</c:v>
                </c:pt>
                <c:pt idx="207">
                  <c:v>169.65864286700386</c:v>
                </c:pt>
                <c:pt idx="208">
                  <c:v>169.50140817127843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נתונים'!$A$174:$A$382</c:f>
              <c:numCache>
                <c:formatCode>mmm\-yy</c:formatCode>
                <c:ptCount val="20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  <c:pt idx="204">
                  <c:v>45808</c:v>
                </c:pt>
                <c:pt idx="205">
                  <c:v>45838</c:v>
                </c:pt>
                <c:pt idx="206">
                  <c:v>45869</c:v>
                </c:pt>
                <c:pt idx="207">
                  <c:v>45900</c:v>
                </c:pt>
                <c:pt idx="208">
                  <c:v>45930</c:v>
                </c:pt>
              </c:numCache>
            </c:numRef>
          </c:cat>
          <c:val>
            <c:numRef>
              <c:f>'מדד מלניק - נתונים'!$D$174:$D$382</c:f>
              <c:numCache>
                <c:formatCode>General</c:formatCode>
                <c:ptCount val="209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163.67520610738526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נתונים'!$A$2:$A$382</c:f>
              <c:numCache>
                <c:formatCode>mmm\-yy</c:formatCode>
                <c:ptCount val="38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  <c:pt idx="376">
                  <c:v>45808</c:v>
                </c:pt>
                <c:pt idx="377">
                  <c:v>45838</c:v>
                </c:pt>
                <c:pt idx="378">
                  <c:v>45869</c:v>
                </c:pt>
                <c:pt idx="379">
                  <c:v>45900</c:v>
                </c:pt>
                <c:pt idx="380">
                  <c:v>45930</c:v>
                </c:pt>
              </c:numCache>
            </c:numRef>
          </c:cat>
          <c:val>
            <c:numRef>
              <c:f>'מדד מלניק - נתונים'!$B$2:$B$382</c:f>
              <c:numCache>
                <c:formatCode>0.00</c:formatCode>
                <c:ptCount val="381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155.25593304520885</c:v>
                </c:pt>
                <c:pt idx="337">
                  <c:v>156.42131299519937</c:v>
                </c:pt>
                <c:pt idx="338">
                  <c:v>157.30486933690045</c:v>
                </c:pt>
                <c:pt idx="339">
                  <c:v>158.02900610436751</c:v>
                </c:pt>
                <c:pt idx="340">
                  <c:v>158.91475895885677</c:v>
                </c:pt>
                <c:pt idx="341">
                  <c:v>159.86504419227117</c:v>
                </c:pt>
                <c:pt idx="342">
                  <c:v>160.31066854448926</c:v>
                </c:pt>
                <c:pt idx="343">
                  <c:v>160.41376189787624</c:v>
                </c:pt>
                <c:pt idx="344">
                  <c:v>160.87538204485153</c:v>
                </c:pt>
                <c:pt idx="345">
                  <c:v>161.45880402017966</c:v>
                </c:pt>
                <c:pt idx="346">
                  <c:v>161.99574634904064</c:v>
                </c:pt>
                <c:pt idx="347">
                  <c:v>162.48052055808003</c:v>
                </c:pt>
                <c:pt idx="348">
                  <c:v>163.12094320543864</c:v>
                </c:pt>
                <c:pt idx="349">
                  <c:v>164.15705087152733</c:v>
                </c:pt>
                <c:pt idx="350">
                  <c:v>164.70892181215672</c:v>
                </c:pt>
                <c:pt idx="351">
                  <c:v>164.89371051690802</c:v>
                </c:pt>
                <c:pt idx="352">
                  <c:v>164.94606527254129</c:v>
                </c:pt>
                <c:pt idx="353">
                  <c:v>164.69539230419312</c:v>
                </c:pt>
                <c:pt idx="354">
                  <c:v>164.60524949569339</c:v>
                </c:pt>
                <c:pt idx="355">
                  <c:v>164.56472220869145</c:v>
                </c:pt>
                <c:pt idx="356">
                  <c:v>164.51635887346902</c:v>
                </c:pt>
                <c:pt idx="357">
                  <c:v>162.29650688593404</c:v>
                </c:pt>
                <c:pt idx="358">
                  <c:v>160.46486405401035</c:v>
                </c:pt>
                <c:pt idx="359">
                  <c:v>161.13268778805957</c:v>
                </c:pt>
                <c:pt idx="360">
                  <c:v>162.22430699626693</c:v>
                </c:pt>
                <c:pt idx="361">
                  <c:v>162.6577021464042</c:v>
                </c:pt>
                <c:pt idx="362">
                  <c:v>163.38564341275446</c:v>
                </c:pt>
                <c:pt idx="363">
                  <c:v>163.76454619065598</c:v>
                </c:pt>
                <c:pt idx="364">
                  <c:v>164.36704608051184</c:v>
                </c:pt>
                <c:pt idx="365">
                  <c:v>165.04159842362088</c:v>
                </c:pt>
                <c:pt idx="366">
                  <c:v>165.22269814720809</c:v>
                </c:pt>
                <c:pt idx="367">
                  <c:v>165.13794884793768</c:v>
                </c:pt>
                <c:pt idx="368">
                  <c:v>165.02168123558391</c:v>
                </c:pt>
                <c:pt idx="369">
                  <c:v>164.86999012468212</c:v>
                </c:pt>
                <c:pt idx="370">
                  <c:v>164.77069062452694</c:v>
                </c:pt>
                <c:pt idx="371">
                  <c:v>165.14538520452922</c:v>
                </c:pt>
                <c:pt idx="372">
                  <c:v>165.34710332576259</c:v>
                </c:pt>
                <c:pt idx="373">
                  <c:v>166.244912649035</c:v>
                </c:pt>
                <c:pt idx="374">
                  <c:v>166.93989439695963</c:v>
                </c:pt>
                <c:pt idx="375">
                  <c:v>167.75198550993417</c:v>
                </c:pt>
                <c:pt idx="376">
                  <c:v>168.55929205460274</c:v>
                </c:pt>
                <c:pt idx="377">
                  <c:v>168.9462228624763</c:v>
                </c:pt>
                <c:pt idx="378">
                  <c:v>169.51126223103202</c:v>
                </c:pt>
                <c:pt idx="379">
                  <c:v>169.65864286700386</c:v>
                </c:pt>
                <c:pt idx="380">
                  <c:v>169.50140817127843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נתונים'!$A$2:$A$382</c:f>
              <c:numCache>
                <c:formatCode>mmm\-yy</c:formatCode>
                <c:ptCount val="38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  <c:pt idx="376">
                  <c:v>45808</c:v>
                </c:pt>
                <c:pt idx="377">
                  <c:v>45838</c:v>
                </c:pt>
                <c:pt idx="378">
                  <c:v>45869</c:v>
                </c:pt>
                <c:pt idx="379">
                  <c:v>45900</c:v>
                </c:pt>
                <c:pt idx="380">
                  <c:v>45930</c:v>
                </c:pt>
              </c:numCache>
            </c:numRef>
          </c:cat>
          <c:val>
            <c:numRef>
              <c:f>'מדד מלניק - נתונים'!$D$2:$D$382</c:f>
              <c:numCache>
                <c:formatCode>0.0</c:formatCode>
                <c:ptCount val="381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163.67520610738526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88" y="3377800"/>
          <a:ext cx="1954846" cy="315675"/>
        </a:xfrm>
        <a:prstGeom xmlns:a="http://schemas.openxmlformats.org/drawingml/2006/main" prst="wedgeRectCallout">
          <a:avLst>
            <a:gd name="adj1" fmla="val 11763"/>
            <a:gd name="adj2" fmla="val -60150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מרץ 2023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664" y="3824591"/>
          <a:ext cx="1847724" cy="169861"/>
        </a:xfrm>
        <a:prstGeom xmlns:a="http://schemas.openxmlformats.org/drawingml/2006/main" prst="wedgeRectCallout">
          <a:avLst>
            <a:gd name="adj1" fmla="val 24951"/>
            <a:gd name="adj2" fmla="val -138064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24" workbookViewId="0">
      <selection activeCell="G41" sqref="A1:G41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45960</v>
      </c>
      <c r="E1" s="42"/>
      <c r="F1" s="42"/>
      <c r="G1" s="42"/>
      <c r="I1" s="1"/>
      <c r="J1" s="57"/>
      <c r="M1" s="2"/>
      <c r="O1" s="64"/>
      <c r="P1" s="64"/>
      <c r="Q1" s="64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7"/>
      <c r="P2" s="67"/>
      <c r="Q2" s="67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5"/>
      <c r="P3" s="65"/>
      <c r="Q3" s="65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6"/>
      <c r="P4" s="66"/>
      <c r="Q4" s="66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2022</v>
      </c>
      <c r="B14" s="17">
        <v>134.93069781786667</v>
      </c>
      <c r="C14" s="17">
        <v>162.50884339489124</v>
      </c>
      <c r="D14" s="17">
        <v>173.43354032912529</v>
      </c>
      <c r="E14" s="17">
        <v>123.59754915506811</v>
      </c>
      <c r="F14" s="17">
        <v>159.44381733727681</v>
      </c>
      <c r="G14" s="17">
        <v>7.6043039749552843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2023</v>
      </c>
      <c r="B15" s="17">
        <v>132.74478076927087</v>
      </c>
      <c r="C15" s="17">
        <v>160.90191557508101</v>
      </c>
      <c r="D15" s="17">
        <v>150.36649656162172</v>
      </c>
      <c r="E15" s="17">
        <v>126.39040548538082</v>
      </c>
      <c r="F15" s="17">
        <v>163.67520610738529</v>
      </c>
      <c r="G15" s="17">
        <v>2.6538431158843245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2024</v>
      </c>
      <c r="B16" s="17">
        <v>129.84126468957044</v>
      </c>
      <c r="C16" s="17">
        <v>165.9485092782964</v>
      </c>
      <c r="D16" s="17">
        <v>160.49386392495416</v>
      </c>
      <c r="E16" s="17">
        <v>126.47876153264575</v>
      </c>
      <c r="F16" s="17">
        <v>164.30076978622355</v>
      </c>
      <c r="G16" s="17">
        <v>0.38219819220990381</v>
      </c>
      <c r="I16" s="9"/>
      <c r="J16" s="10"/>
      <c r="K16" s="10"/>
      <c r="L16" s="10"/>
      <c r="M16" s="10"/>
      <c r="O16" s="28"/>
      <c r="P16" s="17"/>
      <c r="Q16" s="17"/>
    </row>
    <row r="17" spans="1:17" ht="15.65" x14ac:dyDescent="0.2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 s="50" t="s">
        <v>48</v>
      </c>
      <c r="B18" s="17">
        <v>126.34158941479841</v>
      </c>
      <c r="C18" s="17">
        <v>162.15286422081672</v>
      </c>
      <c r="D18" s="17">
        <v>151.97677349755327</v>
      </c>
      <c r="E18" s="17">
        <v>2640.5438531453615</v>
      </c>
      <c r="F18" s="17">
        <v>162.75588418514189</v>
      </c>
      <c r="G18" s="17">
        <v>1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 s="50" t="s">
        <v>49</v>
      </c>
      <c r="B19" s="17">
        <v>129.03534577771441</v>
      </c>
      <c r="C19" s="17">
        <v>163.42362898243829</v>
      </c>
      <c r="D19" s="17">
        <v>155.81225429539208</v>
      </c>
      <c r="E19" s="17">
        <v>2675.0091957493137</v>
      </c>
      <c r="F19" s="17">
        <v>164.3910635649296</v>
      </c>
      <c r="G19" s="17">
        <v>1.0046821888956226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 s="50" t="s">
        <v>50</v>
      </c>
      <c r="B20" s="17">
        <v>130.62510363123863</v>
      </c>
      <c r="C20" s="17">
        <v>166.22233448076224</v>
      </c>
      <c r="D20" s="17">
        <v>162.50604728439203</v>
      </c>
      <c r="E20" s="17">
        <v>2668.5289843844735</v>
      </c>
      <c r="F20" s="17">
        <v>165.12744274357658</v>
      </c>
      <c r="G20" s="17">
        <v>0.44794355768380534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50" t="s">
        <v>51</v>
      </c>
      <c r="B21" s="17">
        <v>133.36301993453031</v>
      </c>
      <c r="C21" s="17">
        <v>171.99520942916828</v>
      </c>
      <c r="D21" s="17">
        <v>171.6803806224793</v>
      </c>
      <c r="E21" s="17">
        <v>2686.4913527359108</v>
      </c>
      <c r="F21" s="17">
        <v>164.92868865124615</v>
      </c>
      <c r="G21" s="17">
        <v>-0.12036405883125711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.6" x14ac:dyDescent="0.25">
      <c r="A22" s="50" t="s">
        <v>52</v>
      </c>
      <c r="B22" s="17">
        <v>136.71917540308138</v>
      </c>
      <c r="C22" s="17">
        <v>168.95339956490943</v>
      </c>
      <c r="D22" s="17">
        <v>164.71618287316105</v>
      </c>
      <c r="E22" s="17">
        <v>2705.0703309458036</v>
      </c>
      <c r="F22" s="17">
        <v>166.17730345725244</v>
      </c>
      <c r="G22" s="17">
        <v>0.75706344130739289</v>
      </c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54</v>
      </c>
      <c r="B23" s="17">
        <v>139.67789140825144</v>
      </c>
      <c r="C23" s="17">
        <v>165.76395074067884</v>
      </c>
      <c r="D23" s="17">
        <v>159.88009246185462</v>
      </c>
      <c r="E23" s="17">
        <v>2698.612444068222</v>
      </c>
      <c r="F23" s="17">
        <v>168.41916680900442</v>
      </c>
      <c r="G23" s="17">
        <v>1.3490791492646315</v>
      </c>
      <c r="I23" s="9"/>
      <c r="J23" s="12"/>
      <c r="K23" s="12"/>
      <c r="L23" s="12"/>
      <c r="M23" s="12"/>
      <c r="O23" s="29"/>
      <c r="P23" s="17"/>
      <c r="Q23" s="17"/>
    </row>
    <row r="24" spans="1:17" ht="15.65" x14ac:dyDescent="0.25">
      <c r="A24" s="48"/>
      <c r="B24" s="48"/>
      <c r="C24" s="48"/>
      <c r="D24" s="49" t="s">
        <v>15</v>
      </c>
      <c r="E24" s="48"/>
      <c r="F24" s="48"/>
      <c r="G24" s="48"/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20">
        <v>45474</v>
      </c>
      <c r="B25" s="17">
        <v>131.15502291574668</v>
      </c>
      <c r="C25" s="17">
        <v>167.5813048135295</v>
      </c>
      <c r="D25" s="17">
        <v>157.47745653695412</v>
      </c>
      <c r="E25" s="52">
        <v>2696.6619515189191</v>
      </c>
      <c r="F25" s="17">
        <v>165.22269814720812</v>
      </c>
      <c r="G25" s="17">
        <v>0.2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20">
        <v>45505</v>
      </c>
      <c r="B26" s="17">
        <v>130.36014398898459</v>
      </c>
      <c r="C26" s="17">
        <v>164.55647781789497</v>
      </c>
      <c r="D26" s="17">
        <v>155.47963965686083</v>
      </c>
      <c r="E26" s="52">
        <v>2639.6323966239329</v>
      </c>
      <c r="F26" s="17">
        <v>165.13794884793771</v>
      </c>
      <c r="G26" s="17">
        <v>-5.1293980924405069E-2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20">
        <v>45536</v>
      </c>
      <c r="B27" s="17">
        <v>130.36014398898459</v>
      </c>
      <c r="C27" s="17">
        <v>166.52922081086226</v>
      </c>
      <c r="D27" s="17">
        <v>174.5610456593611</v>
      </c>
      <c r="E27" s="52">
        <v>2669.2926050105684</v>
      </c>
      <c r="F27" s="17">
        <v>165.02168123558394</v>
      </c>
      <c r="G27" s="17">
        <v>-7.0406356119168123E-2</v>
      </c>
      <c r="I27" s="9"/>
      <c r="J27" s="12"/>
      <c r="K27" s="12"/>
      <c r="L27" s="12"/>
      <c r="M27" s="12"/>
      <c r="O27" s="29"/>
      <c r="P27" s="17"/>
      <c r="Q27" s="17"/>
    </row>
    <row r="28" spans="1:17" ht="13.6" x14ac:dyDescent="0.25">
      <c r="A28" s="20">
        <v>45566</v>
      </c>
      <c r="B28" s="17">
        <v>132.0823816636358</v>
      </c>
      <c r="C28" s="17">
        <v>164.32698645635583</v>
      </c>
      <c r="D28" s="17">
        <v>166.99289787933321</v>
      </c>
      <c r="E28" s="52">
        <v>2674.4574923901032</v>
      </c>
      <c r="F28" s="17">
        <v>164.86999012468212</v>
      </c>
      <c r="G28" s="17">
        <v>-9.1921927934590641E-2</v>
      </c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45597</v>
      </c>
      <c r="B29" s="17">
        <v>131.94990184250878</v>
      </c>
      <c r="C29" s="17">
        <v>171.4212362764037</v>
      </c>
      <c r="D29" s="17">
        <v>175.37053614548185</v>
      </c>
      <c r="E29" s="52">
        <v>2672.7102244959315</v>
      </c>
      <c r="F29" s="17">
        <v>164.77069062452696</v>
      </c>
      <c r="G29" s="17">
        <v>-6.0228971979714441E-2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45627</v>
      </c>
      <c r="B30" s="17">
        <v>136.05677629744631</v>
      </c>
      <c r="C30" s="17">
        <v>180.23740555474529</v>
      </c>
      <c r="D30" s="17">
        <v>172.67770784262282</v>
      </c>
      <c r="E30" s="52">
        <v>2712.3063413216973</v>
      </c>
      <c r="F30" s="17">
        <v>165.14538520452925</v>
      </c>
      <c r="G30" s="17">
        <v>0.2274036593414186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45658</v>
      </c>
      <c r="B31" s="17">
        <v>133.40717987490598</v>
      </c>
      <c r="C31" s="17">
        <v>165.08918521538826</v>
      </c>
      <c r="D31" s="17">
        <v>165.0640782015945</v>
      </c>
      <c r="E31" s="52">
        <v>2710.9735458776054</v>
      </c>
      <c r="F31" s="17">
        <v>165.34710332576262</v>
      </c>
      <c r="G31" s="17">
        <v>0.12214578141771515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45689</v>
      </c>
      <c r="B32" s="17">
        <v>138.83885254111365</v>
      </c>
      <c r="C32" s="17">
        <v>170.96569677084429</v>
      </c>
      <c r="D32" s="17">
        <v>160.08436020323228</v>
      </c>
      <c r="E32" s="52">
        <v>2685.5113434744394</v>
      </c>
      <c r="F32" s="17">
        <v>166.24491264903503</v>
      </c>
      <c r="G32" s="17">
        <v>0.5429846094754831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45717</v>
      </c>
      <c r="B33" s="17">
        <v>137.91149379322454</v>
      </c>
      <c r="C33" s="17">
        <v>170.80531670849575</v>
      </c>
      <c r="D33" s="17">
        <v>169.00011021465633</v>
      </c>
      <c r="E33" s="52">
        <v>2718.7261034853664</v>
      </c>
      <c r="F33" s="17">
        <v>166.93989439695966</v>
      </c>
      <c r="G33" s="17">
        <v>0.41804692657982923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45748</v>
      </c>
      <c r="B34" s="17">
        <v>139.10381218336769</v>
      </c>
      <c r="C34" s="17">
        <v>169.9967754712643</v>
      </c>
      <c r="D34" s="17">
        <v>171.95732920971486</v>
      </c>
      <c r="E34" s="52">
        <v>2693.2072065555467</v>
      </c>
      <c r="F34" s="17">
        <v>167.7519855099342</v>
      </c>
      <c r="G34" s="17">
        <v>0.48645718622746248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45778</v>
      </c>
      <c r="B35" s="17">
        <v>148.77483912563991</v>
      </c>
      <c r="C35" s="17">
        <v>172.22747151456753</v>
      </c>
      <c r="D35" s="17">
        <v>160.96274326525349</v>
      </c>
      <c r="E35" s="52">
        <v>2734.2594462035704</v>
      </c>
      <c r="F35" s="17">
        <v>168.55929205460276</v>
      </c>
      <c r="G35" s="17">
        <v>0.48125006819710325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45809</v>
      </c>
      <c r="B36" s="17">
        <v>131.15502291574668</v>
      </c>
      <c r="C36" s="17">
        <v>155.06760523620468</v>
      </c>
      <c r="D36" s="17">
        <v>146.7202049105955</v>
      </c>
      <c r="E36" s="52">
        <v>2668.3706794455484</v>
      </c>
      <c r="F36" s="17">
        <v>168.94622286247633</v>
      </c>
      <c r="G36" s="17">
        <v>0.22955175188337229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45839</v>
      </c>
      <c r="B37" s="17">
        <v>144.93292431295643</v>
      </c>
      <c r="C37" s="17">
        <v>175.20721362926562</v>
      </c>
      <c r="D37" s="17">
        <v>187.94509452671554</v>
      </c>
      <c r="E37" s="52">
        <v>2700.0178152249964</v>
      </c>
      <c r="F37" s="17">
        <v>169.51126223103202</v>
      </c>
      <c r="G37" s="17">
        <v>0.33444924602761272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45870</v>
      </c>
      <c r="B38" s="17">
        <v>152.88171358057744</v>
      </c>
      <c r="C38" s="17">
        <v>170.3493785937109</v>
      </c>
      <c r="D38" s="17">
        <v>171.23872711855509</v>
      </c>
      <c r="E38" s="52"/>
      <c r="F38" s="17">
        <v>169.65864286700389</v>
      </c>
      <c r="G38" s="17">
        <v>8.6944450788761785E-2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53">
        <v>45901</v>
      </c>
      <c r="B39" s="51"/>
      <c r="C39" s="51"/>
      <c r="D39" s="51">
        <v>174.52328749947634</v>
      </c>
      <c r="E39" s="54"/>
      <c r="F39" s="51">
        <v>169.50140817127846</v>
      </c>
      <c r="G39" s="51">
        <v>-9.2677091522352928E-2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55" t="s">
        <v>16</v>
      </c>
      <c r="B40" s="56"/>
      <c r="C40" s="56"/>
    </row>
    <row r="41" spans="1:17" x14ac:dyDescent="0.2">
      <c r="A41" s="61" t="s">
        <v>44</v>
      </c>
      <c r="B41" s="62"/>
      <c r="C41" s="62"/>
      <c r="D41" s="51"/>
      <c r="E41" s="54"/>
      <c r="F41" s="51"/>
      <c r="G41" s="51"/>
    </row>
    <row r="42" spans="1:17" x14ac:dyDescent="0.2">
      <c r="A42" s="55"/>
      <c r="B42" s="56"/>
      <c r="C42" s="56"/>
    </row>
    <row r="43" spans="1:17" x14ac:dyDescent="0.2">
      <c r="A43" s="55"/>
      <c r="B43" s="63"/>
      <c r="C43" s="63"/>
      <c r="D43" s="17"/>
      <c r="E43" s="52"/>
      <c r="F43" s="17"/>
      <c r="G43" s="17"/>
    </row>
    <row r="44" spans="1:17" x14ac:dyDescent="0.2">
      <c r="A44" s="20"/>
      <c r="B44" s="17"/>
      <c r="C44" s="17"/>
      <c r="D44" s="17"/>
      <c r="E44" s="52"/>
      <c r="F44" s="17"/>
      <c r="G44" s="17"/>
    </row>
    <row r="45" spans="1:17" x14ac:dyDescent="0.2">
      <c r="A45" s="55"/>
      <c r="B45" s="56"/>
      <c r="C45" s="56"/>
    </row>
    <row r="46" spans="1:17" x14ac:dyDescent="0.2">
      <c r="A46" s="55"/>
      <c r="B46" s="63"/>
      <c r="C46" s="63"/>
      <c r="D46" s="17"/>
      <c r="E46" s="52"/>
      <c r="F46" s="17"/>
      <c r="G46" s="17"/>
    </row>
    <row r="47" spans="1:17" x14ac:dyDescent="0.2">
      <c r="A47" s="55"/>
      <c r="B47" s="56"/>
      <c r="C47" s="56"/>
    </row>
    <row r="48" spans="1:17" x14ac:dyDescent="0.2">
      <c r="A48" s="55"/>
      <c r="B48" s="63"/>
      <c r="C48" s="63"/>
      <c r="D48" s="17"/>
      <c r="E48" s="52"/>
      <c r="F48" s="17"/>
      <c r="G48" s="17"/>
    </row>
    <row r="49" customFormat="1" x14ac:dyDescent="0.2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52" workbookViewId="0">
      <selection activeCell="E383" sqref="E383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">
      <c r="A78" s="15">
        <v>36677</v>
      </c>
      <c r="B78" s="21">
        <v>69.202938176142808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">
      <c r="A338" s="15">
        <v>44592</v>
      </c>
      <c r="B338" s="21">
        <v>155.25593304520885</v>
      </c>
      <c r="E338" s="21">
        <f>AVERAGE($B$338:$B$349)</f>
        <v>159.44381733727678</v>
      </c>
    </row>
    <row r="339" spans="1:8" x14ac:dyDescent="0.2">
      <c r="A339" s="15">
        <v>44620</v>
      </c>
      <c r="B339" s="21">
        <v>156.42131299519937</v>
      </c>
      <c r="E339" s="21">
        <f t="shared" ref="E339:E349" si="21">AVERAGE($B$338:$B$349)</f>
        <v>159.44381733727678</v>
      </c>
    </row>
    <row r="340" spans="1:8" x14ac:dyDescent="0.2">
      <c r="A340" s="15">
        <v>44651</v>
      </c>
      <c r="B340" s="21">
        <v>157.30486933690045</v>
      </c>
      <c r="E340" s="21">
        <f t="shared" si="21"/>
        <v>159.44381733727678</v>
      </c>
    </row>
    <row r="341" spans="1:8" x14ac:dyDescent="0.2">
      <c r="A341" s="15">
        <v>44681</v>
      </c>
      <c r="B341" s="21">
        <v>158.02900610436751</v>
      </c>
      <c r="E341" s="21">
        <f t="shared" si="21"/>
        <v>159.44381733727678</v>
      </c>
    </row>
    <row r="342" spans="1:8" x14ac:dyDescent="0.2">
      <c r="A342" s="15">
        <v>44712</v>
      </c>
      <c r="B342" s="21">
        <v>158.91475895885677</v>
      </c>
      <c r="E342" s="21">
        <f t="shared" si="21"/>
        <v>159.44381733727678</v>
      </c>
    </row>
    <row r="343" spans="1:8" x14ac:dyDescent="0.2">
      <c r="A343" s="15">
        <v>44742</v>
      </c>
      <c r="B343" s="21">
        <v>159.86504419227117</v>
      </c>
      <c r="E343" s="21">
        <f t="shared" si="21"/>
        <v>159.44381733727678</v>
      </c>
      <c r="F343" s="36" t="s">
        <v>46</v>
      </c>
      <c r="G343" t="s">
        <v>25</v>
      </c>
      <c r="H343" s="17">
        <f>(E343/E331-1)*100</f>
        <v>7.6043039749552843</v>
      </c>
    </row>
    <row r="344" spans="1:8" x14ac:dyDescent="0.2">
      <c r="A344" s="15">
        <v>44773</v>
      </c>
      <c r="B344" s="21">
        <v>160.31066854448926</v>
      </c>
      <c r="E344" s="21">
        <f t="shared" si="21"/>
        <v>159.44381733727678</v>
      </c>
    </row>
    <row r="345" spans="1:8" x14ac:dyDescent="0.2">
      <c r="A345" s="15">
        <v>44804</v>
      </c>
      <c r="B345" s="21">
        <v>160.41376189787624</v>
      </c>
      <c r="E345" s="21">
        <f t="shared" si="21"/>
        <v>159.44381733727678</v>
      </c>
    </row>
    <row r="346" spans="1:8" x14ac:dyDescent="0.2">
      <c r="A346" s="15">
        <v>44834</v>
      </c>
      <c r="B346" s="21">
        <v>160.87538204485153</v>
      </c>
      <c r="D346" s="21"/>
      <c r="E346" s="21">
        <f t="shared" si="21"/>
        <v>159.44381733727678</v>
      </c>
    </row>
    <row r="347" spans="1:8" x14ac:dyDescent="0.2">
      <c r="A347" s="15">
        <v>44865</v>
      </c>
      <c r="B347" s="21">
        <v>161.45880402017966</v>
      </c>
      <c r="E347" s="21">
        <f t="shared" si="21"/>
        <v>159.44381733727678</v>
      </c>
    </row>
    <row r="348" spans="1:8" x14ac:dyDescent="0.2">
      <c r="A348" s="15">
        <v>44895</v>
      </c>
      <c r="B348" s="21">
        <v>161.99574634904064</v>
      </c>
      <c r="D348" s="21"/>
      <c r="E348" s="21">
        <f t="shared" si="21"/>
        <v>159.44381733727678</v>
      </c>
    </row>
    <row r="349" spans="1:8" x14ac:dyDescent="0.2">
      <c r="A349" s="15">
        <v>44926</v>
      </c>
      <c r="B349" s="21">
        <v>162.48052055808003</v>
      </c>
      <c r="E349" s="21">
        <f t="shared" si="21"/>
        <v>159.44381733727678</v>
      </c>
    </row>
    <row r="350" spans="1:8" x14ac:dyDescent="0.2">
      <c r="A350" s="15">
        <v>44957</v>
      </c>
      <c r="B350" s="21">
        <v>163.12094320543864</v>
      </c>
      <c r="E350" s="21">
        <f>AVERAGE($B$350:$B$361)</f>
        <v>163.67520610738526</v>
      </c>
    </row>
    <row r="351" spans="1:8" x14ac:dyDescent="0.2">
      <c r="A351" s="15">
        <v>44985</v>
      </c>
      <c r="B351" s="21">
        <v>164.15705087152733</v>
      </c>
      <c r="E351" s="21">
        <f t="shared" ref="E351:E361" si="22">AVERAGE($B$350:$B$361)</f>
        <v>163.67520610738526</v>
      </c>
    </row>
    <row r="352" spans="1:8" x14ac:dyDescent="0.2">
      <c r="A352" s="15">
        <v>45016</v>
      </c>
      <c r="B352" s="21">
        <v>164.70892181215672</v>
      </c>
      <c r="D352" s="21">
        <f>E352</f>
        <v>163.67520610738526</v>
      </c>
      <c r="E352" s="21">
        <f t="shared" si="22"/>
        <v>163.67520610738526</v>
      </c>
    </row>
    <row r="353" spans="1:8" x14ac:dyDescent="0.2">
      <c r="A353" s="15">
        <v>45046</v>
      </c>
      <c r="B353" s="21">
        <v>164.89371051690802</v>
      </c>
      <c r="E353" s="21">
        <f t="shared" si="22"/>
        <v>163.67520610738526</v>
      </c>
    </row>
    <row r="354" spans="1:8" x14ac:dyDescent="0.2">
      <c r="A354" s="15">
        <v>45077</v>
      </c>
      <c r="B354" s="21">
        <v>164.94606527254129</v>
      </c>
      <c r="E354" s="21">
        <f t="shared" si="22"/>
        <v>163.67520610738526</v>
      </c>
    </row>
    <row r="355" spans="1:8" x14ac:dyDescent="0.2">
      <c r="A355" s="15">
        <v>45107</v>
      </c>
      <c r="B355" s="21">
        <v>164.69539230419312</v>
      </c>
      <c r="E355" s="21">
        <f t="shared" si="22"/>
        <v>163.67520610738526</v>
      </c>
      <c r="F355" s="36" t="s">
        <v>47</v>
      </c>
      <c r="G355" t="s">
        <v>25</v>
      </c>
      <c r="H355" s="17">
        <f>(E355/E343-1)*100</f>
        <v>2.6538431158843245</v>
      </c>
    </row>
    <row r="356" spans="1:8" x14ac:dyDescent="0.2">
      <c r="A356" s="15">
        <v>45138</v>
      </c>
      <c r="B356" s="21">
        <v>164.60524949569339</v>
      </c>
      <c r="E356" s="21">
        <f t="shared" si="22"/>
        <v>163.67520610738526</v>
      </c>
    </row>
    <row r="357" spans="1:8" x14ac:dyDescent="0.2">
      <c r="A357" s="15">
        <v>45169</v>
      </c>
      <c r="B357" s="21">
        <v>164.56472220869145</v>
      </c>
      <c r="E357" s="21">
        <f t="shared" si="22"/>
        <v>163.67520610738526</v>
      </c>
    </row>
    <row r="358" spans="1:8" x14ac:dyDescent="0.2">
      <c r="A358" s="15">
        <v>45199</v>
      </c>
      <c r="B358" s="21">
        <v>164.51635887346902</v>
      </c>
      <c r="E358" s="21">
        <f t="shared" si="22"/>
        <v>163.67520610738526</v>
      </c>
    </row>
    <row r="359" spans="1:8" x14ac:dyDescent="0.2">
      <c r="A359" s="15">
        <v>45230</v>
      </c>
      <c r="B359" s="21">
        <v>162.29650688593404</v>
      </c>
      <c r="E359" s="21">
        <f t="shared" si="22"/>
        <v>163.67520610738526</v>
      </c>
    </row>
    <row r="360" spans="1:8" x14ac:dyDescent="0.2">
      <c r="A360" s="15">
        <v>45260</v>
      </c>
      <c r="B360" s="21">
        <v>160.46486405401035</v>
      </c>
      <c r="E360" s="21">
        <f t="shared" si="22"/>
        <v>163.67520610738526</v>
      </c>
    </row>
    <row r="361" spans="1:8" x14ac:dyDescent="0.2">
      <c r="A361" s="15">
        <v>45291</v>
      </c>
      <c r="B361" s="21">
        <v>161.13268778805957</v>
      </c>
      <c r="E361" s="21">
        <f t="shared" si="22"/>
        <v>163.67520610738526</v>
      </c>
    </row>
    <row r="362" spans="1:8" x14ac:dyDescent="0.2">
      <c r="A362" s="15">
        <v>45322</v>
      </c>
      <c r="B362" s="21">
        <v>162.22430699626693</v>
      </c>
      <c r="E362" s="21">
        <f t="shared" ref="E362:E373" si="23">AVERAGE($B$362:$B$373)</f>
        <v>164.30076978622353</v>
      </c>
    </row>
    <row r="363" spans="1:8" x14ac:dyDescent="0.2">
      <c r="A363" s="15">
        <v>45351</v>
      </c>
      <c r="B363" s="21">
        <v>162.6577021464042</v>
      </c>
      <c r="E363" s="21">
        <f t="shared" si="23"/>
        <v>164.30076978622353</v>
      </c>
    </row>
    <row r="364" spans="1:8" x14ac:dyDescent="0.2">
      <c r="A364" s="15">
        <v>45382</v>
      </c>
      <c r="B364" s="21">
        <v>163.38564341275446</v>
      </c>
      <c r="E364" s="21">
        <f t="shared" si="23"/>
        <v>164.30076978622353</v>
      </c>
    </row>
    <row r="365" spans="1:8" x14ac:dyDescent="0.2">
      <c r="A365" s="15">
        <v>45412</v>
      </c>
      <c r="B365" s="21">
        <v>163.76454619065598</v>
      </c>
      <c r="E365" s="21">
        <f t="shared" si="23"/>
        <v>164.30076978622353</v>
      </c>
    </row>
    <row r="366" spans="1:8" x14ac:dyDescent="0.2">
      <c r="A366" s="15">
        <v>45443</v>
      </c>
      <c r="B366" s="21">
        <v>164.36704608051184</v>
      </c>
      <c r="E366" s="21">
        <f t="shared" si="23"/>
        <v>164.30076978622353</v>
      </c>
    </row>
    <row r="367" spans="1:8" x14ac:dyDescent="0.2">
      <c r="A367" s="15">
        <v>45473</v>
      </c>
      <c r="B367" s="21">
        <v>165.04159842362088</v>
      </c>
      <c r="E367" s="21">
        <f t="shared" si="23"/>
        <v>164.30076978622353</v>
      </c>
      <c r="F367" s="36" t="s">
        <v>53</v>
      </c>
      <c r="G367" t="s">
        <v>25</v>
      </c>
      <c r="H367" s="17">
        <f>(E367/E355-1)*100</f>
        <v>0.38219819220990381</v>
      </c>
    </row>
    <row r="368" spans="1:8" x14ac:dyDescent="0.2">
      <c r="A368" s="15">
        <v>45504</v>
      </c>
      <c r="B368" s="21">
        <v>165.22269814720809</v>
      </c>
      <c r="E368" s="21">
        <f t="shared" si="23"/>
        <v>164.30076978622353</v>
      </c>
    </row>
    <row r="369" spans="1:8" x14ac:dyDescent="0.2">
      <c r="A369" s="15">
        <v>45535</v>
      </c>
      <c r="B369" s="21">
        <v>165.13794884793768</v>
      </c>
      <c r="E369" s="21">
        <f t="shared" si="23"/>
        <v>164.30076978622353</v>
      </c>
    </row>
    <row r="370" spans="1:8" x14ac:dyDescent="0.2">
      <c r="A370" s="15">
        <v>45565</v>
      </c>
      <c r="B370" s="21">
        <v>165.02168123558391</v>
      </c>
      <c r="E370" s="21">
        <f t="shared" si="23"/>
        <v>164.30076978622353</v>
      </c>
    </row>
    <row r="371" spans="1:8" x14ac:dyDescent="0.2">
      <c r="A371" s="15">
        <v>45596</v>
      </c>
      <c r="B371" s="21">
        <v>164.86999012468212</v>
      </c>
      <c r="E371" s="21">
        <f t="shared" si="23"/>
        <v>164.30076978622353</v>
      </c>
    </row>
    <row r="372" spans="1:8" x14ac:dyDescent="0.2">
      <c r="A372" s="15">
        <v>45626</v>
      </c>
      <c r="B372" s="21">
        <v>164.77069062452694</v>
      </c>
      <c r="E372" s="21">
        <f t="shared" si="23"/>
        <v>164.30076978622353</v>
      </c>
    </row>
    <row r="373" spans="1:8" x14ac:dyDescent="0.2">
      <c r="A373" s="15">
        <v>45657</v>
      </c>
      <c r="B373" s="21">
        <v>165.14538520452922</v>
      </c>
      <c r="E373" s="21">
        <f t="shared" si="23"/>
        <v>164.30076978622353</v>
      </c>
    </row>
    <row r="374" spans="1:8" x14ac:dyDescent="0.2">
      <c r="A374" s="15">
        <v>45688</v>
      </c>
      <c r="B374" s="21">
        <v>165.34710332576259</v>
      </c>
      <c r="E374" s="21">
        <f>AVERAGE($B$374:$B$385)</f>
        <v>168.05119156312057</v>
      </c>
    </row>
    <row r="375" spans="1:8" x14ac:dyDescent="0.2">
      <c r="A375" s="15">
        <v>45716</v>
      </c>
      <c r="B375" s="21">
        <v>166.244912649035</v>
      </c>
      <c r="E375" s="21">
        <f t="shared" ref="E375:E383" si="24">AVERAGE($B$374:$B$385)</f>
        <v>168.05119156312057</v>
      </c>
    </row>
    <row r="376" spans="1:8" x14ac:dyDescent="0.2">
      <c r="A376" s="15">
        <v>45747</v>
      </c>
      <c r="B376" s="21">
        <v>166.93989439695963</v>
      </c>
      <c r="E376" s="21">
        <f t="shared" si="24"/>
        <v>168.05119156312057</v>
      </c>
    </row>
    <row r="377" spans="1:8" x14ac:dyDescent="0.2">
      <c r="A377" s="15">
        <v>45777</v>
      </c>
      <c r="B377" s="21">
        <v>167.75198550993417</v>
      </c>
      <c r="E377" s="21">
        <f t="shared" si="24"/>
        <v>168.05119156312057</v>
      </c>
    </row>
    <row r="378" spans="1:8" x14ac:dyDescent="0.2">
      <c r="A378" s="15">
        <v>45808</v>
      </c>
      <c r="B378" s="21">
        <v>168.55929205460274</v>
      </c>
      <c r="E378" s="21">
        <f t="shared" si="24"/>
        <v>168.05119156312057</v>
      </c>
    </row>
    <row r="379" spans="1:8" x14ac:dyDescent="0.2">
      <c r="A379" s="15">
        <v>45838</v>
      </c>
      <c r="B379" s="21">
        <v>168.9462228624763</v>
      </c>
      <c r="E379" s="21">
        <f t="shared" si="24"/>
        <v>168.05119156312057</v>
      </c>
      <c r="F379" s="36" t="s">
        <v>53</v>
      </c>
      <c r="G379" t="s">
        <v>25</v>
      </c>
      <c r="H379" s="17">
        <f>(E379/E367-1)*100</f>
        <v>2.2826562418282181</v>
      </c>
    </row>
    <row r="380" spans="1:8" x14ac:dyDescent="0.2">
      <c r="A380" s="15">
        <v>45869</v>
      </c>
      <c r="B380" s="21">
        <v>169.51126223103202</v>
      </c>
      <c r="E380" s="21">
        <f t="shared" si="24"/>
        <v>168.05119156312057</v>
      </c>
    </row>
    <row r="381" spans="1:8" x14ac:dyDescent="0.2">
      <c r="A381" s="15">
        <v>45900</v>
      </c>
      <c r="B381" s="21">
        <v>169.65864286700386</v>
      </c>
      <c r="E381" s="21">
        <f t="shared" si="24"/>
        <v>168.05119156312057</v>
      </c>
    </row>
    <row r="382" spans="1:8" x14ac:dyDescent="0.2">
      <c r="A382" s="15">
        <v>45930</v>
      </c>
      <c r="B382" s="21">
        <v>169.50140817127843</v>
      </c>
      <c r="E382" s="21">
        <f t="shared" si="24"/>
        <v>168.05119156312057</v>
      </c>
    </row>
    <row r="383" spans="1:8" x14ac:dyDescent="0.2">
      <c r="A383" s="15">
        <v>45961</v>
      </c>
      <c r="B383" s="21"/>
      <c r="E383" s="21"/>
    </row>
    <row r="384" spans="1:8" x14ac:dyDescent="0.2">
      <c r="A384" s="15">
        <v>45991</v>
      </c>
    </row>
    <row r="385" spans="1:1" x14ac:dyDescent="0.2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2025-11-03T10:49:51Z</dcterms:modified>
</cp:coreProperties>
</file>